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2019" sheetId="1" r:id="rId1"/>
    <sheet name="2020" sheetId="2" r:id="rId2"/>
    <sheet name="List2" sheetId="3" r:id="rId3"/>
    <sheet name="Lis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Kamca</author>
  </authors>
  <commentList>
    <comment ref="B5" authorId="0">
      <text>
        <r>
          <rPr>
            <b/>
            <sz val="9"/>
            <rFont val="Tahoma"/>
            <family val="0"/>
          </rPr>
          <t>Kamca:</t>
        </r>
        <r>
          <rPr>
            <sz val="9"/>
            <rFont val="Tahoma"/>
            <family val="0"/>
          </rPr>
          <t xml:space="preserve">
nárůst 3%</t>
        </r>
      </text>
    </comment>
    <comment ref="B6" authorId="0">
      <text>
        <r>
          <rPr>
            <b/>
            <sz val="9"/>
            <rFont val="Tahoma"/>
            <family val="0"/>
          </rPr>
          <t>Kamca:</t>
        </r>
        <r>
          <rPr>
            <sz val="9"/>
            <rFont val="Tahoma"/>
            <family val="0"/>
          </rPr>
          <t xml:space="preserve">
nárůst 3%</t>
        </r>
      </text>
    </comment>
    <comment ref="B35" authorId="0">
      <text>
        <r>
          <rPr>
            <b/>
            <sz val="9"/>
            <rFont val="Tahoma"/>
            <family val="0"/>
          </rPr>
          <t>Kamca:</t>
        </r>
        <r>
          <rPr>
            <sz val="9"/>
            <rFont val="Tahoma"/>
            <family val="0"/>
          </rPr>
          <t xml:space="preserve">
150 Kč/os *25 os</t>
        </r>
      </text>
    </comment>
    <comment ref="C35" authorId="0">
      <text>
        <r>
          <rPr>
            <b/>
            <sz val="9"/>
            <rFont val="Tahoma"/>
            <family val="0"/>
          </rPr>
          <t>Kamca:</t>
        </r>
        <r>
          <rPr>
            <sz val="9"/>
            <rFont val="Tahoma"/>
            <family val="0"/>
          </rPr>
          <t xml:space="preserve">
4 jízdy/den * 2 měsíce</t>
        </r>
      </text>
    </comment>
    <comment ref="C36" authorId="0">
      <text>
        <r>
          <rPr>
            <b/>
            <sz val="9"/>
            <rFont val="Tahoma"/>
            <family val="0"/>
          </rPr>
          <t>Kamca:</t>
        </r>
        <r>
          <rPr>
            <sz val="9"/>
            <rFont val="Tahoma"/>
            <family val="0"/>
          </rPr>
          <t xml:space="preserve">
2 jízdy/den * 3 dny v týdnu * 4 měsíce</t>
        </r>
      </text>
    </comment>
    <comment ref="B36" authorId="0">
      <text>
        <r>
          <rPr>
            <b/>
            <sz val="9"/>
            <rFont val="Tahoma"/>
            <family val="0"/>
          </rPr>
          <t>Kamca:</t>
        </r>
        <r>
          <rPr>
            <sz val="9"/>
            <rFont val="Tahoma"/>
            <family val="0"/>
          </rPr>
          <t xml:space="preserve">
150 Kč/os*25 osob
</t>
        </r>
      </text>
    </comment>
  </commentList>
</comments>
</file>

<file path=xl/sharedStrings.xml><?xml version="1.0" encoding="utf-8"?>
<sst xmlns="http://schemas.openxmlformats.org/spreadsheetml/2006/main" count="89" uniqueCount="77">
  <si>
    <t>Položka</t>
  </si>
  <si>
    <t xml:space="preserve">cena za jednotku </t>
  </si>
  <si>
    <t>počet jednotek</t>
  </si>
  <si>
    <t xml:space="preserve">celkem </t>
  </si>
  <si>
    <t>kapitán lodní dopravy</t>
  </si>
  <si>
    <t>lodník lodní dopravy</t>
  </si>
  <si>
    <t>A.Personální výdaje</t>
  </si>
  <si>
    <t>C. Přístaviště</t>
  </si>
  <si>
    <t>D. Zázemí domovského přístavu</t>
  </si>
  <si>
    <t>F. Pojištění lodi, mol</t>
  </si>
  <si>
    <t xml:space="preserve">CELKEM </t>
  </si>
  <si>
    <t>E. Údržba lodi, mol (běžná údržba, příprava na sezónu)</t>
  </si>
  <si>
    <t>běžná údržba během roku</t>
  </si>
  <si>
    <t>příprava na sezónu</t>
  </si>
  <si>
    <t>G. Pronájmy pozemků (3 lokality)</t>
  </si>
  <si>
    <t>J. Opravy - mola, loď</t>
  </si>
  <si>
    <t>cena za jednotku</t>
  </si>
  <si>
    <t xml:space="preserve">garant lodní dopravy </t>
  </si>
  <si>
    <t>Roudno - nové přístavní molo (50% vlastní zdroje)</t>
  </si>
  <si>
    <t>Razová - nové přístavní molo (50% vlastní zdroje)</t>
  </si>
  <si>
    <t>příjmy z jízdného - hlavní sezóna (07-08)</t>
  </si>
  <si>
    <t>příjmy z jízdného - vedlejší sezóna (05,06,09,10)</t>
  </si>
  <si>
    <t>firemní a ostatní akce</t>
  </si>
  <si>
    <t xml:space="preserve">příjmy z reklamy </t>
  </si>
  <si>
    <t>CELKEM BEZ MOL</t>
  </si>
  <si>
    <t xml:space="preserve">stojánek s el. zásuvkou (dobíjecí stanice) - řeší obec Leskovec </t>
  </si>
  <si>
    <t>přípojka pitné vody - řeší obec Leskovec</t>
  </si>
  <si>
    <t>napojení do veřejné kanalizace - řeší obec Leskovec</t>
  </si>
  <si>
    <t xml:space="preserve"> vývoz fekálií</t>
  </si>
  <si>
    <t xml:space="preserve"> provozní kapaliny</t>
  </si>
  <si>
    <t>B. Administrativa (veškerá povolení)</t>
  </si>
  <si>
    <t>vyhřívání lodi v zimním období (11-04) - 6 měsíců</t>
  </si>
  <si>
    <t xml:space="preserve">zazimování lodi (vytažení/spuštění) </t>
  </si>
  <si>
    <t xml:space="preserve"> dobíjení lodi (05-10) - 6 měsíců </t>
  </si>
  <si>
    <t>H. Provozní kapaliny, vývoz fekálií, el. energie, voda</t>
  </si>
  <si>
    <t xml:space="preserve"> pitná voda </t>
  </si>
  <si>
    <t>I. Tisk a prodej lístků</t>
  </si>
  <si>
    <t>BILANCE (PŘÍJMY-VÝDAJE)</t>
  </si>
  <si>
    <t>KALKULACE PŘÍJMŮ - PROVOZ LODI HARTA SH - 2020</t>
  </si>
  <si>
    <t>KALKULACE PROVOZNÍCH NÁKLADŮ - PROVOZ LODI HARTA SH - 2020</t>
  </si>
  <si>
    <t>personální obsazení</t>
  </si>
  <si>
    <t>pozice</t>
  </si>
  <si>
    <t>poznámka</t>
  </si>
  <si>
    <t>manažer LD</t>
  </si>
  <si>
    <t>mzda vč. odvodů/měsíc</t>
  </si>
  <si>
    <t>kapitán</t>
  </si>
  <si>
    <t>čistá 25 tis.</t>
  </si>
  <si>
    <t>kapitán 2</t>
  </si>
  <si>
    <t xml:space="preserve">lodník </t>
  </si>
  <si>
    <t>čistá 16 tis.</t>
  </si>
  <si>
    <t>lodník 2</t>
  </si>
  <si>
    <t>obsluha TIC</t>
  </si>
  <si>
    <t>obluha TIC 2</t>
  </si>
  <si>
    <t>celkem max.</t>
  </si>
  <si>
    <t xml:space="preserve">lodní bufet </t>
  </si>
  <si>
    <t xml:space="preserve">brigádníci </t>
  </si>
  <si>
    <t>MZDOVÉ NÁKLADY - LODNÍ DOPRAVA 2019</t>
  </si>
  <si>
    <t>Josef Hetmánek/ zástupce Petr Drápala ml.</t>
  </si>
  <si>
    <t>Josef Limberk - Santa květen</t>
  </si>
  <si>
    <t>200 Kč čistého/hod</t>
  </si>
  <si>
    <t>čistá 20 tis.</t>
  </si>
  <si>
    <t>100 Kč čistého/hod</t>
  </si>
  <si>
    <t>počet měsíců/úvazek</t>
  </si>
  <si>
    <t>vůdce plavidla</t>
  </si>
  <si>
    <t>lodník 3</t>
  </si>
  <si>
    <t xml:space="preserve"> 200 Kč čistého/hod</t>
  </si>
  <si>
    <t>lodník 4</t>
  </si>
  <si>
    <t>Josef Limberk - červen - říjen</t>
  </si>
  <si>
    <t>Robert Didi - květen - říjen</t>
  </si>
  <si>
    <t>xy - Harta červenec - srpen</t>
  </si>
  <si>
    <t>Eva Drápalová - květen - říjen</t>
  </si>
  <si>
    <t>xy - červenec - srpen</t>
  </si>
  <si>
    <t>xy - Harta - červenec - srpen</t>
  </si>
  <si>
    <t>Novotný Zdeněk - Santa - květen - říjen</t>
  </si>
  <si>
    <t>Šárka Ladislav - Santa - květen - říjen</t>
  </si>
  <si>
    <t>Šárka Ladislav - květen - říjen</t>
  </si>
  <si>
    <t>Novotný Zdeněk - květen - říjen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</si>
</sst>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26" xfId="0" applyFont="1" applyBorder="1" applyAlignment="1">
      <alignment wrapText="1"/>
    </xf>
    <xf numFmtId="0" fontId="2" fillId="0" borderId="27" xfId="0" applyFont="1" applyBorder="1" applyAlignment="1">
      <alignment/>
    </xf>
    <xf numFmtId="3" fontId="0" fillId="0" borderId="26" xfId="0" applyNumberFormat="1" applyFont="1" applyBorder="1" applyAlignment="1">
      <alignment wrapText="1"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6" fillId="0" borderId="35" xfId="0" applyFont="1" applyBorder="1" applyAlignment="1">
      <alignment/>
    </xf>
    <xf numFmtId="0" fontId="2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35" xfId="0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13" borderId="22" xfId="0" applyFont="1" applyFill="1" applyBorder="1" applyAlignment="1">
      <alignment horizontal="center"/>
    </xf>
    <xf numFmtId="0" fontId="2" fillId="13" borderId="23" xfId="0" applyFont="1" applyFill="1" applyBorder="1" applyAlignment="1">
      <alignment horizontal="center"/>
    </xf>
    <xf numFmtId="0" fontId="2" fillId="13" borderId="32" xfId="0" applyFont="1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35" borderId="10" xfId="0" applyFont="1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11" xfId="0" applyFon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13" borderId="36" xfId="0" applyFont="1" applyFill="1" applyBorder="1" applyAlignment="1">
      <alignment horizontal="center" wrapText="1"/>
    </xf>
    <xf numFmtId="0" fontId="2" fillId="13" borderId="37" xfId="0" applyFont="1" applyFill="1" applyBorder="1" applyAlignment="1">
      <alignment wrapText="1"/>
    </xf>
    <xf numFmtId="0" fontId="0" fillId="13" borderId="37" xfId="0" applyFill="1" applyBorder="1" applyAlignment="1">
      <alignment wrapText="1"/>
    </xf>
    <xf numFmtId="0" fontId="0" fillId="13" borderId="38" xfId="0" applyFill="1" applyBorder="1" applyAlignment="1">
      <alignment wrapText="1"/>
    </xf>
    <xf numFmtId="0" fontId="44" fillId="0" borderId="39" xfId="0" applyFont="1" applyBorder="1" applyAlignment="1">
      <alignment horizontal="left" wrapText="1"/>
    </xf>
    <xf numFmtId="0" fontId="44" fillId="0" borderId="0" xfId="0" applyFont="1" applyAlignment="1">
      <alignment horizontal="left" wrapText="1"/>
    </xf>
    <xf numFmtId="0" fontId="2" fillId="0" borderId="33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6"/>
  <sheetViews>
    <sheetView tabSelected="1" zoomScalePageLayoutView="0" workbookViewId="0" topLeftCell="A1">
      <selection activeCell="A23" sqref="A23:F23"/>
    </sheetView>
  </sheetViews>
  <sheetFormatPr defaultColWidth="9.140625" defaultRowHeight="12.75"/>
  <cols>
    <col min="1" max="1" width="14.8515625" style="0" customWidth="1"/>
    <col min="2" max="2" width="39.00390625" style="0" customWidth="1"/>
    <col min="3" max="3" width="22.7109375" style="0" customWidth="1"/>
    <col min="4" max="4" width="22.00390625" style="0" customWidth="1"/>
    <col min="5" max="5" width="13.00390625" style="0" customWidth="1"/>
    <col min="6" max="6" width="17.7109375" style="0" customWidth="1"/>
  </cols>
  <sheetData>
    <row r="1" ht="13.5" thickBot="1"/>
    <row r="2" spans="1:6" ht="12.75">
      <c r="A2" s="75" t="s">
        <v>56</v>
      </c>
      <c r="B2" s="76"/>
      <c r="C2" s="76"/>
      <c r="D2" s="77"/>
      <c r="E2" s="77"/>
      <c r="F2" s="78"/>
    </row>
    <row r="3" spans="1:6" ht="13.5" thickBot="1">
      <c r="A3" s="56" t="s">
        <v>41</v>
      </c>
      <c r="B3" s="57" t="s">
        <v>40</v>
      </c>
      <c r="C3" s="57" t="s">
        <v>44</v>
      </c>
      <c r="D3" s="57" t="s">
        <v>62</v>
      </c>
      <c r="E3" s="57" t="s">
        <v>53</v>
      </c>
      <c r="F3" s="58" t="s">
        <v>42</v>
      </c>
    </row>
    <row r="4" spans="1:6" ht="12.75">
      <c r="A4" s="65"/>
      <c r="B4" s="66"/>
      <c r="C4" s="66"/>
      <c r="D4" s="66"/>
      <c r="E4" s="66"/>
      <c r="F4" s="67"/>
    </row>
    <row r="5" spans="1:6" ht="12.75">
      <c r="A5" s="68" t="s">
        <v>43</v>
      </c>
      <c r="B5" s="64" t="s">
        <v>57</v>
      </c>
      <c r="C5" s="69">
        <v>40000</v>
      </c>
      <c r="D5" s="70">
        <v>6</v>
      </c>
      <c r="E5" s="70">
        <f>C5*D5</f>
        <v>240000</v>
      </c>
      <c r="F5" s="71"/>
    </row>
    <row r="6" spans="1:6" ht="12.75">
      <c r="A6" s="68" t="s">
        <v>45</v>
      </c>
      <c r="B6" s="64" t="s">
        <v>67</v>
      </c>
      <c r="C6" s="69">
        <v>44700</v>
      </c>
      <c r="D6" s="70">
        <v>5</v>
      </c>
      <c r="E6" s="70">
        <f aca="true" t="shared" si="0" ref="E6:E20">C6*D6</f>
        <v>223500</v>
      </c>
      <c r="F6" s="72" t="s">
        <v>46</v>
      </c>
    </row>
    <row r="7" spans="1:6" ht="12.75">
      <c r="A7" s="68" t="s">
        <v>45</v>
      </c>
      <c r="B7" s="64" t="s">
        <v>58</v>
      </c>
      <c r="C7" s="69">
        <v>10000</v>
      </c>
      <c r="D7" s="70">
        <v>1</v>
      </c>
      <c r="E7" s="70">
        <f>C7*D7</f>
        <v>10000</v>
      </c>
      <c r="F7" s="72" t="s">
        <v>59</v>
      </c>
    </row>
    <row r="8" spans="1:6" ht="12.75">
      <c r="A8" s="68" t="s">
        <v>47</v>
      </c>
      <c r="B8" s="64" t="s">
        <v>72</v>
      </c>
      <c r="C8" s="69">
        <v>44700</v>
      </c>
      <c r="D8" s="70">
        <v>2</v>
      </c>
      <c r="E8" s="70">
        <f t="shared" si="0"/>
        <v>89400</v>
      </c>
      <c r="F8" s="72" t="s">
        <v>46</v>
      </c>
    </row>
    <row r="9" spans="1:6" ht="12.75">
      <c r="A9" s="68" t="s">
        <v>63</v>
      </c>
      <c r="B9" s="64" t="s">
        <v>73</v>
      </c>
      <c r="C9" s="69">
        <v>235</v>
      </c>
      <c r="D9" s="70">
        <v>300</v>
      </c>
      <c r="E9" s="70">
        <f t="shared" si="0"/>
        <v>70500</v>
      </c>
      <c r="F9" s="72" t="s">
        <v>59</v>
      </c>
    </row>
    <row r="10" spans="1:6" ht="12.75">
      <c r="A10" s="68" t="s">
        <v>63</v>
      </c>
      <c r="B10" s="64" t="s">
        <v>74</v>
      </c>
      <c r="C10" s="69">
        <v>235</v>
      </c>
      <c r="D10" s="70">
        <v>300</v>
      </c>
      <c r="E10" s="70">
        <f t="shared" si="0"/>
        <v>70500</v>
      </c>
      <c r="F10" s="72" t="s">
        <v>65</v>
      </c>
    </row>
    <row r="11" spans="1:6" ht="12.75">
      <c r="A11" s="68" t="s">
        <v>48</v>
      </c>
      <c r="B11" s="64" t="s">
        <v>68</v>
      </c>
      <c r="C11" s="69">
        <v>35000</v>
      </c>
      <c r="D11" s="70">
        <v>6</v>
      </c>
      <c r="E11" s="70">
        <f t="shared" si="0"/>
        <v>210000</v>
      </c>
      <c r="F11" s="72" t="s">
        <v>60</v>
      </c>
    </row>
    <row r="12" spans="1:6" ht="12.75">
      <c r="A12" s="68" t="s">
        <v>50</v>
      </c>
      <c r="B12" s="64" t="s">
        <v>76</v>
      </c>
      <c r="C12" s="69">
        <v>117</v>
      </c>
      <c r="D12" s="70">
        <v>300</v>
      </c>
      <c r="E12" s="70">
        <f t="shared" si="0"/>
        <v>35100</v>
      </c>
      <c r="F12" s="72" t="s">
        <v>61</v>
      </c>
    </row>
    <row r="13" spans="1:6" ht="12.75">
      <c r="A13" s="68" t="s">
        <v>64</v>
      </c>
      <c r="B13" s="64" t="s">
        <v>75</v>
      </c>
      <c r="C13" s="69">
        <v>117</v>
      </c>
      <c r="D13" s="70">
        <v>300</v>
      </c>
      <c r="E13" s="70">
        <f t="shared" si="0"/>
        <v>35100</v>
      </c>
      <c r="F13" s="72" t="s">
        <v>61</v>
      </c>
    </row>
    <row r="14" spans="1:6" ht="12.75">
      <c r="A14" s="68" t="s">
        <v>66</v>
      </c>
      <c r="B14" s="64" t="s">
        <v>69</v>
      </c>
      <c r="C14" s="69">
        <v>35000</v>
      </c>
      <c r="D14" s="70">
        <v>2</v>
      </c>
      <c r="E14" s="70">
        <f t="shared" si="0"/>
        <v>70000</v>
      </c>
      <c r="F14" s="72" t="s">
        <v>46</v>
      </c>
    </row>
    <row r="15" spans="1:6" ht="12.75">
      <c r="A15" s="68" t="s">
        <v>51</v>
      </c>
      <c r="B15" s="64" t="s">
        <v>70</v>
      </c>
      <c r="C15" s="69">
        <v>27200</v>
      </c>
      <c r="D15" s="70">
        <v>6</v>
      </c>
      <c r="E15" s="70">
        <f t="shared" si="0"/>
        <v>163200</v>
      </c>
      <c r="F15" s="72" t="s">
        <v>49</v>
      </c>
    </row>
    <row r="16" spans="1:6" ht="12.75">
      <c r="A16" s="73" t="s">
        <v>52</v>
      </c>
      <c r="B16" s="64" t="s">
        <v>71</v>
      </c>
      <c r="C16" s="69">
        <v>27200</v>
      </c>
      <c r="D16" s="70">
        <v>2</v>
      </c>
      <c r="E16" s="70">
        <f t="shared" si="0"/>
        <v>54400</v>
      </c>
      <c r="F16" s="72" t="s">
        <v>49</v>
      </c>
    </row>
    <row r="17" spans="1:6" ht="12.75">
      <c r="A17" s="73" t="s">
        <v>54</v>
      </c>
      <c r="B17" s="64" t="s">
        <v>55</v>
      </c>
      <c r="C17" s="70"/>
      <c r="D17" s="70"/>
      <c r="E17" s="70">
        <f t="shared" si="0"/>
        <v>0</v>
      </c>
      <c r="F17" s="71"/>
    </row>
    <row r="18" spans="1:6" ht="12.75">
      <c r="A18" s="73"/>
      <c r="B18" s="70"/>
      <c r="C18" s="70"/>
      <c r="D18" s="70"/>
      <c r="E18" s="70">
        <f t="shared" si="0"/>
        <v>0</v>
      </c>
      <c r="F18" s="71"/>
    </row>
    <row r="19" spans="1:6" ht="12.75">
      <c r="A19" s="74"/>
      <c r="B19" s="70"/>
      <c r="C19" s="70"/>
      <c r="D19" s="70"/>
      <c r="E19" s="70">
        <f t="shared" si="0"/>
        <v>0</v>
      </c>
      <c r="F19" s="71"/>
    </row>
    <row r="20" spans="1:6" ht="12.75">
      <c r="A20" s="74"/>
      <c r="B20" s="70"/>
      <c r="C20" s="70"/>
      <c r="D20" s="70"/>
      <c r="E20" s="70">
        <f t="shared" si="0"/>
        <v>0</v>
      </c>
      <c r="F20" s="71"/>
    </row>
    <row r="21" spans="1:6" ht="13.5" thickBot="1">
      <c r="A21" s="61" t="s">
        <v>10</v>
      </c>
      <c r="B21" s="59"/>
      <c r="C21" s="59"/>
      <c r="D21" s="59"/>
      <c r="E21" s="62">
        <f>SUM(E5:E18)</f>
        <v>1271700</v>
      </c>
      <c r="F21" s="60"/>
    </row>
    <row r="22" spans="1:6" ht="12.75">
      <c r="A22" s="55"/>
      <c r="B22" s="47"/>
      <c r="C22" s="47"/>
      <c r="D22" s="47"/>
      <c r="E22" s="47"/>
      <c r="F22" s="47"/>
    </row>
    <row r="23" spans="1:7" ht="12.75">
      <c r="A23" s="79"/>
      <c r="B23" s="80"/>
      <c r="C23" s="80"/>
      <c r="D23" s="80"/>
      <c r="E23" s="80"/>
      <c r="F23" s="80"/>
      <c r="G23" s="63"/>
    </row>
    <row r="24" spans="1:6" ht="12.75">
      <c r="A24" s="55"/>
      <c r="B24" s="47"/>
      <c r="C24" s="47"/>
      <c r="D24" s="47"/>
      <c r="E24" s="47"/>
      <c r="F24" s="47"/>
    </row>
    <row r="25" spans="1:6" ht="12.75">
      <c r="A25" s="55"/>
      <c r="B25" s="47"/>
      <c r="C25" s="47"/>
      <c r="D25" s="47"/>
      <c r="E25" s="47"/>
      <c r="F25" s="47"/>
    </row>
    <row r="26" spans="1:6" ht="12.75">
      <c r="A26" s="35"/>
      <c r="E26" s="47"/>
      <c r="F26" s="47"/>
    </row>
    <row r="27" ht="12.75">
      <c r="A27" s="50"/>
    </row>
    <row r="28" ht="12.75">
      <c r="A28" s="35"/>
    </row>
    <row r="29" ht="12.75">
      <c r="A29" s="35"/>
    </row>
    <row r="30" ht="12.75">
      <c r="A30" s="35"/>
    </row>
    <row r="31" ht="12.75">
      <c r="A31" s="35"/>
    </row>
    <row r="32" ht="12.75">
      <c r="A32" s="35"/>
    </row>
    <row r="33" ht="12.75">
      <c r="A33" s="50"/>
    </row>
    <row r="34" ht="12.75">
      <c r="A34" s="35"/>
    </row>
    <row r="35" ht="12.75">
      <c r="A35" s="35"/>
    </row>
    <row r="36" ht="12.75">
      <c r="A36" s="35"/>
    </row>
    <row r="37" ht="12.75">
      <c r="A37" s="34"/>
    </row>
    <row r="38" ht="12.75">
      <c r="A38" s="51"/>
    </row>
    <row r="39" ht="12.75">
      <c r="A39" s="34"/>
    </row>
    <row r="40" ht="12.75">
      <c r="A40" s="48"/>
    </row>
    <row r="41" ht="409.5">
      <c r="A41" s="49"/>
    </row>
    <row r="42" ht="409.5">
      <c r="A42" s="35"/>
    </row>
    <row r="43" ht="409.5">
      <c r="A43" s="35"/>
    </row>
    <row r="44" ht="409.5">
      <c r="A44" s="35"/>
    </row>
    <row r="45" ht="409.5">
      <c r="A45" s="35"/>
    </row>
    <row r="46" ht="409.5">
      <c r="A46" s="35"/>
    </row>
    <row r="47" ht="409.5">
      <c r="A47" s="35"/>
    </row>
    <row r="48" ht="409.5">
      <c r="A48" s="35"/>
    </row>
    <row r="49" ht="409.5">
      <c r="A49" s="35"/>
    </row>
    <row r="50" ht="409.5">
      <c r="A50" s="35"/>
    </row>
    <row r="51" ht="409.5">
      <c r="A51" s="35"/>
    </row>
    <row r="52" ht="409.5">
      <c r="A52" s="35"/>
    </row>
    <row r="53" ht="409.5">
      <c r="A53" s="35"/>
    </row>
    <row r="54" ht="409.5">
      <c r="A54" s="52"/>
    </row>
    <row r="56" ht="409.5">
      <c r="A56" s="48"/>
    </row>
    <row r="57" ht="409.5">
      <c r="A57" s="49"/>
    </row>
    <row r="58" ht="409.5">
      <c r="A58" s="35"/>
    </row>
    <row r="59" ht="409.5">
      <c r="A59" s="35"/>
    </row>
    <row r="60" ht="409.5">
      <c r="A60" s="35"/>
    </row>
    <row r="61" ht="409.5">
      <c r="A61" s="35"/>
    </row>
    <row r="62" ht="409.5">
      <c r="A62" s="34"/>
    </row>
    <row r="64" ht="409.5">
      <c r="A64" s="53"/>
    </row>
    <row r="66" ht="409.5">
      <c r="A66" s="48"/>
    </row>
    <row r="67" ht="409.5">
      <c r="A67" s="49"/>
    </row>
    <row r="68" ht="409.5">
      <c r="A68" s="35"/>
    </row>
    <row r="69" ht="409.5">
      <c r="A69" s="35"/>
    </row>
    <row r="70" ht="409.5">
      <c r="A70" s="35"/>
    </row>
    <row r="71" ht="409.5">
      <c r="A71" s="34"/>
    </row>
    <row r="72" ht="409.5">
      <c r="A72" s="53"/>
    </row>
    <row r="74" ht="409.5">
      <c r="A74" s="35"/>
    </row>
    <row r="75" ht="409.5">
      <c r="A75" s="35"/>
    </row>
    <row r="76" ht="409.5">
      <c r="A76" s="54"/>
    </row>
  </sheetData>
  <sheetProtection/>
  <mergeCells count="2">
    <mergeCell ref="A2:F2"/>
    <mergeCell ref="A23:F2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49.140625" style="0" customWidth="1"/>
    <col min="2" max="2" width="17.28125" style="0" customWidth="1"/>
    <col min="3" max="3" width="14.140625" style="0" customWidth="1"/>
    <col min="4" max="4" width="13.00390625" style="0" customWidth="1"/>
  </cols>
  <sheetData>
    <row r="1" ht="13.5" thickBot="1"/>
    <row r="2" spans="1:4" ht="13.5" thickBot="1">
      <c r="A2" s="81" t="s">
        <v>39</v>
      </c>
      <c r="B2" s="82"/>
      <c r="C2" s="83"/>
      <c r="D2" s="84"/>
    </row>
    <row r="3" spans="1:4" ht="13.5" thickBot="1">
      <c r="A3" s="12" t="s">
        <v>0</v>
      </c>
      <c r="B3" s="19" t="s">
        <v>16</v>
      </c>
      <c r="C3" s="13" t="s">
        <v>2</v>
      </c>
      <c r="D3" s="14" t="s">
        <v>3</v>
      </c>
    </row>
    <row r="4" spans="1:4" ht="12.75">
      <c r="A4" s="9" t="s">
        <v>6</v>
      </c>
      <c r="B4" s="20"/>
      <c r="C4" s="10"/>
      <c r="D4" s="11"/>
    </row>
    <row r="5" spans="1:4" ht="12.75">
      <c r="A5" s="3" t="s">
        <v>4</v>
      </c>
      <c r="B5" s="24">
        <v>309000</v>
      </c>
      <c r="C5" s="1">
        <v>2.5</v>
      </c>
      <c r="D5" s="4">
        <f>B5*C5</f>
        <v>772500</v>
      </c>
    </row>
    <row r="6" spans="1:4" ht="12.75">
      <c r="A6" s="3" t="s">
        <v>5</v>
      </c>
      <c r="B6" s="24">
        <v>166860</v>
      </c>
      <c r="C6" s="1">
        <v>2.5</v>
      </c>
      <c r="D6" s="4">
        <f aca="true" t="shared" si="0" ref="D6:D29">B6*C6</f>
        <v>417150</v>
      </c>
    </row>
    <row r="7" spans="1:4" ht="12.75">
      <c r="A7" s="3" t="s">
        <v>17</v>
      </c>
      <c r="B7" s="24">
        <v>7000</v>
      </c>
      <c r="C7" s="1">
        <v>12</v>
      </c>
      <c r="D7" s="4">
        <f t="shared" si="0"/>
        <v>84000</v>
      </c>
    </row>
    <row r="8" spans="1:4" ht="12.75">
      <c r="A8" s="5" t="s">
        <v>30</v>
      </c>
      <c r="B8" s="24">
        <v>0</v>
      </c>
      <c r="C8" s="1">
        <v>0</v>
      </c>
      <c r="D8" s="4">
        <f t="shared" si="0"/>
        <v>0</v>
      </c>
    </row>
    <row r="9" spans="1:4" ht="12.75">
      <c r="A9" s="5" t="s">
        <v>7</v>
      </c>
      <c r="B9" s="24"/>
      <c r="C9" s="1"/>
      <c r="D9" s="4">
        <f t="shared" si="0"/>
        <v>0</v>
      </c>
    </row>
    <row r="10" spans="1:4" ht="12.75">
      <c r="A10" s="3" t="s">
        <v>18</v>
      </c>
      <c r="B10" s="27">
        <v>170000</v>
      </c>
      <c r="C10" s="28">
        <v>1</v>
      </c>
      <c r="D10" s="29">
        <f t="shared" si="0"/>
        <v>170000</v>
      </c>
    </row>
    <row r="11" spans="1:4" ht="12.75">
      <c r="A11" s="3" t="s">
        <v>19</v>
      </c>
      <c r="B11" s="27">
        <v>170000</v>
      </c>
      <c r="C11" s="28">
        <v>1</v>
      </c>
      <c r="D11" s="29">
        <f t="shared" si="0"/>
        <v>170000</v>
      </c>
    </row>
    <row r="12" spans="1:4" ht="12.75">
      <c r="A12" s="5" t="s">
        <v>8</v>
      </c>
      <c r="B12" s="24"/>
      <c r="C12" s="1"/>
      <c r="D12" s="4">
        <f t="shared" si="0"/>
        <v>0</v>
      </c>
    </row>
    <row r="13" spans="1:4" ht="25.5">
      <c r="A13" s="39" t="s">
        <v>25</v>
      </c>
      <c r="B13" s="24"/>
      <c r="C13" s="1"/>
      <c r="D13" s="4">
        <f t="shared" si="0"/>
        <v>0</v>
      </c>
    </row>
    <row r="14" spans="1:4" ht="12.75">
      <c r="A14" s="3" t="s">
        <v>26</v>
      </c>
      <c r="B14" s="24"/>
      <c r="C14" s="1"/>
      <c r="D14" s="4">
        <f t="shared" si="0"/>
        <v>0</v>
      </c>
    </row>
    <row r="15" spans="1:4" ht="12.75">
      <c r="A15" s="3" t="s">
        <v>27</v>
      </c>
      <c r="B15" s="24"/>
      <c r="C15" s="1"/>
      <c r="D15" s="4">
        <f t="shared" si="0"/>
        <v>0</v>
      </c>
    </row>
    <row r="16" spans="1:4" ht="25.5">
      <c r="A16" s="15" t="s">
        <v>11</v>
      </c>
      <c r="B16" s="21"/>
      <c r="C16" s="1"/>
      <c r="D16" s="4">
        <f t="shared" si="0"/>
        <v>0</v>
      </c>
    </row>
    <row r="17" spans="1:4" ht="12.75">
      <c r="A17" s="16" t="s">
        <v>12</v>
      </c>
      <c r="B17" s="23">
        <v>70000</v>
      </c>
      <c r="C17" s="1">
        <v>1</v>
      </c>
      <c r="D17" s="4">
        <f t="shared" si="0"/>
        <v>70000</v>
      </c>
    </row>
    <row r="18" spans="1:4" ht="12.75">
      <c r="A18" s="16" t="s">
        <v>13</v>
      </c>
      <c r="B18" s="23">
        <v>20000</v>
      </c>
      <c r="C18" s="1">
        <v>1</v>
      </c>
      <c r="D18" s="4">
        <f t="shared" si="0"/>
        <v>20000</v>
      </c>
    </row>
    <row r="19" spans="1:4" ht="12.75">
      <c r="A19" s="16" t="s">
        <v>32</v>
      </c>
      <c r="B19" s="23">
        <v>56000</v>
      </c>
      <c r="C19" s="1">
        <v>1</v>
      </c>
      <c r="D19" s="4">
        <f t="shared" si="0"/>
        <v>56000</v>
      </c>
    </row>
    <row r="20" spans="1:4" ht="12.75">
      <c r="A20" s="41" t="s">
        <v>31</v>
      </c>
      <c r="B20" s="23">
        <v>10000</v>
      </c>
      <c r="C20" s="1">
        <v>6</v>
      </c>
      <c r="D20" s="4">
        <f t="shared" si="0"/>
        <v>60000</v>
      </c>
    </row>
    <row r="21" spans="1:4" ht="12.75">
      <c r="A21" s="5" t="s">
        <v>9</v>
      </c>
      <c r="B21" s="25">
        <v>100000</v>
      </c>
      <c r="C21" s="1">
        <v>1</v>
      </c>
      <c r="D21" s="4">
        <f t="shared" si="0"/>
        <v>100000</v>
      </c>
    </row>
    <row r="22" spans="1:4" ht="12.75">
      <c r="A22" s="5" t="s">
        <v>14</v>
      </c>
      <c r="B22" s="25">
        <v>30000</v>
      </c>
      <c r="C22" s="1">
        <v>1</v>
      </c>
      <c r="D22" s="4">
        <f t="shared" si="0"/>
        <v>30000</v>
      </c>
    </row>
    <row r="23" spans="1:4" ht="18" customHeight="1">
      <c r="A23" s="15" t="s">
        <v>34</v>
      </c>
      <c r="B23" s="24"/>
      <c r="C23" s="1"/>
      <c r="D23" s="4">
        <f t="shared" si="0"/>
        <v>0</v>
      </c>
    </row>
    <row r="24" spans="1:4" ht="12.75">
      <c r="A24" s="3" t="s">
        <v>29</v>
      </c>
      <c r="B24" s="25">
        <v>45000</v>
      </c>
      <c r="C24" s="1">
        <v>1</v>
      </c>
      <c r="D24" s="4">
        <f t="shared" si="0"/>
        <v>45000</v>
      </c>
    </row>
    <row r="25" spans="1:4" ht="12.75">
      <c r="A25" s="3" t="s">
        <v>28</v>
      </c>
      <c r="B25" s="25">
        <v>3000</v>
      </c>
      <c r="C25" s="1">
        <v>7</v>
      </c>
      <c r="D25" s="4">
        <f t="shared" si="0"/>
        <v>21000</v>
      </c>
    </row>
    <row r="26" spans="1:4" ht="12.75">
      <c r="A26" s="40" t="s">
        <v>33</v>
      </c>
      <c r="B26" s="27">
        <v>15000</v>
      </c>
      <c r="C26" s="28">
        <v>6</v>
      </c>
      <c r="D26" s="29">
        <f t="shared" si="0"/>
        <v>90000</v>
      </c>
    </row>
    <row r="27" spans="1:4" ht="12.75">
      <c r="A27" s="46" t="s">
        <v>35</v>
      </c>
      <c r="B27" s="24">
        <v>1200</v>
      </c>
      <c r="C27" s="1">
        <v>6</v>
      </c>
      <c r="D27" s="4">
        <f>B27*C27</f>
        <v>7200</v>
      </c>
    </row>
    <row r="28" spans="1:4" ht="12.75">
      <c r="A28" s="5" t="s">
        <v>36</v>
      </c>
      <c r="B28" s="25">
        <v>34000</v>
      </c>
      <c r="C28" s="1">
        <v>1</v>
      </c>
      <c r="D28" s="4">
        <f t="shared" si="0"/>
        <v>34000</v>
      </c>
    </row>
    <row r="29" spans="1:4" ht="12.75">
      <c r="A29" s="17" t="s">
        <v>15</v>
      </c>
      <c r="B29" s="26">
        <v>40000</v>
      </c>
      <c r="C29" s="18">
        <v>1</v>
      </c>
      <c r="D29" s="4">
        <f t="shared" si="0"/>
        <v>40000</v>
      </c>
    </row>
    <row r="30" spans="1:4" ht="13.5" thickBot="1">
      <c r="A30" s="17" t="s">
        <v>10</v>
      </c>
      <c r="B30" s="22"/>
      <c r="C30" s="18"/>
      <c r="D30" s="36">
        <f>SUM(D5:D29)</f>
        <v>2186850</v>
      </c>
    </row>
    <row r="31" spans="1:4" ht="13.5" thickBot="1">
      <c r="A31" s="43" t="s">
        <v>24</v>
      </c>
      <c r="B31" s="44"/>
      <c r="C31" s="44"/>
      <c r="D31" s="45">
        <f>D30-D10-D11</f>
        <v>1846850</v>
      </c>
    </row>
    <row r="32" ht="13.5" thickBot="1"/>
    <row r="33" spans="1:4" ht="13.5" thickBot="1">
      <c r="A33" s="85" t="s">
        <v>38</v>
      </c>
      <c r="B33" s="86"/>
      <c r="C33" s="86"/>
      <c r="D33" s="87"/>
    </row>
    <row r="34" spans="1:4" ht="13.5" thickBot="1">
      <c r="A34" s="33" t="s">
        <v>0</v>
      </c>
      <c r="B34" s="33" t="s">
        <v>1</v>
      </c>
      <c r="C34" s="33" t="s">
        <v>2</v>
      </c>
      <c r="D34" s="33" t="s">
        <v>3</v>
      </c>
    </row>
    <row r="35" spans="1:4" ht="12.75">
      <c r="A35" s="30" t="s">
        <v>20</v>
      </c>
      <c r="B35" s="31">
        <v>3750</v>
      </c>
      <c r="C35" s="31">
        <v>224</v>
      </c>
      <c r="D35" s="32">
        <f>B35*C35</f>
        <v>840000</v>
      </c>
    </row>
    <row r="36" spans="1:4" ht="12.75">
      <c r="A36" s="3" t="s">
        <v>21</v>
      </c>
      <c r="B36" s="1">
        <v>3750</v>
      </c>
      <c r="C36" s="1">
        <v>96</v>
      </c>
      <c r="D36" s="4">
        <f>B36*C36</f>
        <v>360000</v>
      </c>
    </row>
    <row r="37" spans="1:4" ht="12.75">
      <c r="A37" s="3" t="s">
        <v>22</v>
      </c>
      <c r="B37" s="1">
        <v>8000</v>
      </c>
      <c r="C37" s="1">
        <v>20</v>
      </c>
      <c r="D37" s="4">
        <f>B37*C37</f>
        <v>160000</v>
      </c>
    </row>
    <row r="38" spans="1:4" ht="12.75">
      <c r="A38" s="3" t="s">
        <v>23</v>
      </c>
      <c r="B38" s="2">
        <v>10000</v>
      </c>
      <c r="C38" s="1">
        <v>10</v>
      </c>
      <c r="D38" s="4">
        <f>B38*C38</f>
        <v>100000</v>
      </c>
    </row>
    <row r="39" spans="1:4" ht="13.5" thickBot="1">
      <c r="A39" s="6" t="s">
        <v>10</v>
      </c>
      <c r="B39" s="7"/>
      <c r="C39" s="7"/>
      <c r="D39" s="8">
        <f>SUM(D35:D38)</f>
        <v>1460000</v>
      </c>
    </row>
    <row r="40" ht="13.5" thickBot="1"/>
    <row r="41" spans="1:4" ht="13.5" thickBot="1">
      <c r="A41" s="37" t="s">
        <v>37</v>
      </c>
      <c r="B41" s="38"/>
      <c r="C41" s="38"/>
      <c r="D41" s="42">
        <f>D39-D31</f>
        <v>-386850</v>
      </c>
    </row>
  </sheetData>
  <sheetProtection/>
  <mergeCells count="2">
    <mergeCell ref="A2:D2"/>
    <mergeCell ref="A33:D33"/>
  </mergeCells>
  <printOptions/>
  <pageMargins left="0.787401575" right="0.787401575" top="0.984251969" bottom="0.984251969" header="0.4921259845" footer="0.4921259845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Kamca</dc:creator>
  <cp:keywords/>
  <dc:description/>
  <cp:lastModifiedBy>Josef Havlík</cp:lastModifiedBy>
  <cp:lastPrinted>2019-01-10T14:12:50Z</cp:lastPrinted>
  <dcterms:created xsi:type="dcterms:W3CDTF">2018-12-11T11:28:14Z</dcterms:created>
  <dcterms:modified xsi:type="dcterms:W3CDTF">2019-05-07T11:47:11Z</dcterms:modified>
  <cp:category/>
  <cp:version/>
  <cp:contentType/>
  <cp:contentStatus/>
</cp:coreProperties>
</file>