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List1" sheetId="1" r:id="rId1"/>
  </sheets>
  <definedNames>
    <definedName name="_xlnm.Print_Area" localSheetId="0">List1!$A$1:$H$50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6" i="1"/>
  <c r="C7" i="1" l="1"/>
  <c r="B20" i="1" l="1"/>
  <c r="G5" i="1" l="1"/>
  <c r="C48" i="1" l="1"/>
  <c r="D34" i="1"/>
  <c r="B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48" i="1" l="1"/>
  <c r="C9" i="1" l="1"/>
  <c r="C12" i="1" s="1"/>
  <c r="C14" i="1" s="1"/>
</calcChain>
</file>

<file path=xl/sharedStrings.xml><?xml version="1.0" encoding="utf-8"?>
<sst xmlns="http://schemas.openxmlformats.org/spreadsheetml/2006/main" count="54" uniqueCount="52">
  <si>
    <t>Grantový program</t>
  </si>
  <si>
    <t>Celkem</t>
  </si>
  <si>
    <t>POŽADAVEK</t>
  </si>
  <si>
    <t xml:space="preserve">na sociální služby </t>
  </si>
  <si>
    <t>PŘIDĚLENÉ DOTACE</t>
  </si>
  <si>
    <t>VYŘAZENÉ ŽÁDOSTI</t>
  </si>
  <si>
    <t>PŘIJATÉ ŽÁDOSTI</t>
  </si>
  <si>
    <t>VYMĚŘENÉ VRATKY</t>
  </si>
  <si>
    <t>PROMINUTÉ VRATKY</t>
  </si>
  <si>
    <t>PŘIJATÉ VRATKY</t>
  </si>
  <si>
    <t>Indiviuální dotace</t>
  </si>
  <si>
    <t>Benecko</t>
  </si>
  <si>
    <t>Bukovina</t>
  </si>
  <si>
    <t>Čistá u Horek</t>
  </si>
  <si>
    <t>Horka u Staré Paky</t>
  </si>
  <si>
    <t>Horní Branná</t>
  </si>
  <si>
    <t>Jablonec nad Jizerou</t>
  </si>
  <si>
    <t>Jilemnice</t>
  </si>
  <si>
    <t>Jestřabí</t>
  </si>
  <si>
    <t>Kruh</t>
  </si>
  <si>
    <t>Levínská Olešnice</t>
  </si>
  <si>
    <t>Martinice</t>
  </si>
  <si>
    <t>Mříčná</t>
  </si>
  <si>
    <t>Peřimov</t>
  </si>
  <si>
    <t>Poniklá</t>
  </si>
  <si>
    <t>Rokytnice nad Jizerou</t>
  </si>
  <si>
    <t>Roztoky u Jilemnice</t>
  </si>
  <si>
    <t>Studenec</t>
  </si>
  <si>
    <t>Svojek</t>
  </si>
  <si>
    <t>Víchová</t>
  </si>
  <si>
    <t>Vítkovice</t>
  </si>
  <si>
    <t>Cena za terénní a ambulantní služby</t>
  </si>
  <si>
    <t>Poznámka</t>
  </si>
  <si>
    <t>CELKEM</t>
  </si>
  <si>
    <t>HODNOCENÉ ŽÁDOSTI</t>
  </si>
  <si>
    <t>Vyúčtování příspěvku spádových obcí 2024</t>
  </si>
  <si>
    <t>Výše příspěvku 2024</t>
  </si>
  <si>
    <t>Podíl Jilemnice 2024</t>
  </si>
  <si>
    <r>
      <t xml:space="preserve">Přijaté vratky v roce 2024 </t>
    </r>
    <r>
      <rPr>
        <sz val="10"/>
        <color theme="1"/>
        <rFont val="Arial Narrow"/>
        <family val="2"/>
        <charset val="238"/>
      </rPr>
      <t>(nezahrnuté do vyúčtování roku 2023)</t>
    </r>
  </si>
  <si>
    <t>Celkem k dispozici po vyúčtování roku 2023</t>
  </si>
  <si>
    <t>Celkový objem prostředků na spolufinancování soc. sl. 2024</t>
  </si>
  <si>
    <t>Nevyčerpané prostředky v roce 2024</t>
  </si>
  <si>
    <t>Celkem finanční prostředky použitelné v roce 2025</t>
  </si>
  <si>
    <r>
      <t xml:space="preserve">Přijaté vratky v roce 2025 </t>
    </r>
    <r>
      <rPr>
        <sz val="10"/>
        <rFont val="Arial Narrow"/>
        <family val="2"/>
        <charset val="238"/>
      </rPr>
      <t>(po vyúčtování 2024)</t>
    </r>
  </si>
  <si>
    <t>Přehled využití příspěvku dle způsobu rozdělení dotace v roce 2024</t>
  </si>
  <si>
    <t>Prostředky ve výši 1.500.000 Kč</t>
  </si>
  <si>
    <t>Prostředky ve výši 492.252 Kč</t>
  </si>
  <si>
    <t>Požadavky na dotaci (GP+ID)</t>
  </si>
  <si>
    <t>Přidělené dotace (GP+ID)</t>
  </si>
  <si>
    <t xml:space="preserve">Nákladovost služeb dle obcí </t>
  </si>
  <si>
    <r>
      <t>schválené ZM Jilemnice dne 09. 04. 2025 usnesením č.</t>
    </r>
    <r>
      <rPr>
        <b/>
        <sz val="14"/>
        <color rgb="FFC00000"/>
        <rFont val="Arial Narrow"/>
        <family val="2"/>
        <charset val="238"/>
      </rPr>
      <t xml:space="preserve"> x</t>
    </r>
    <r>
      <rPr>
        <b/>
        <sz val="14"/>
        <rFont val="Arial Narrow"/>
        <family val="2"/>
        <charset val="238"/>
      </rPr>
      <t>/</t>
    </r>
    <r>
      <rPr>
        <b/>
        <sz val="14"/>
        <color rgb="FFC00000"/>
        <rFont val="Arial Narrow"/>
        <family val="2"/>
        <charset val="238"/>
      </rPr>
      <t>x</t>
    </r>
    <r>
      <rPr>
        <b/>
        <sz val="14"/>
        <rFont val="Arial Narrow"/>
        <family val="2"/>
        <charset val="238"/>
      </rPr>
      <t>ZM/25</t>
    </r>
  </si>
  <si>
    <t>Cena za pobytové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</si>
</sst>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164" formatCode="#,##0\ &quot;Kč&quot;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12"/>
      <color rgb="FFC00000"/>
      <name val="Arial Narrow"/>
      <family val="2"/>
      <charset val="238"/>
    </font>
    <font>
      <sz val="12"/>
      <color rgb="FFC00000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color rgb="FFC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b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7" fillId="0" borderId="0" xfId="0" applyFont="1"/>
    <xf numFmtId="0" fontId="11" fillId="0" borderId="0" xfId="0" applyFont="1"/>
    <xf numFmtId="164" fontId="11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1" fillId="0" borderId="0" xfId="0" applyNumberFormat="1" applyFont="1"/>
    <xf numFmtId="0" fontId="13" fillId="0" borderId="0" xfId="0" applyFont="1"/>
    <xf numFmtId="0" fontId="11" fillId="0" borderId="0" xfId="0" applyFont="1" applyFill="1"/>
    <xf numFmtId="0" fontId="12" fillId="0" borderId="0" xfId="0" applyFont="1"/>
    <xf numFmtId="164" fontId="12" fillId="0" borderId="0" xfId="0" applyNumberFormat="1" applyFont="1"/>
    <xf numFmtId="164" fontId="16" fillId="0" borderId="0" xfId="0" applyNumberFormat="1" applyFont="1" applyAlignment="1"/>
    <xf numFmtId="164" fontId="16" fillId="0" borderId="0" xfId="0" applyNumberFormat="1" applyFont="1" applyAlignment="1">
      <alignment horizontal="center"/>
    </xf>
    <xf numFmtId="0" fontId="17" fillId="3" borderId="6" xfId="0" applyFont="1" applyFill="1" applyBorder="1"/>
    <xf numFmtId="3" fontId="7" fillId="3" borderId="1" xfId="0" applyNumberFormat="1" applyFont="1" applyFill="1" applyBorder="1"/>
    <xf numFmtId="164" fontId="7" fillId="3" borderId="1" xfId="0" applyNumberFormat="1" applyFont="1" applyFill="1" applyBorder="1"/>
    <xf numFmtId="0" fontId="9" fillId="3" borderId="5" xfId="0" applyFont="1" applyFill="1" applyBorder="1" applyAlignment="1">
      <alignment horizontal="center"/>
    </xf>
    <xf numFmtId="0" fontId="9" fillId="2" borderId="3" xfId="0" applyFont="1" applyFill="1" applyBorder="1" applyAlignment="1"/>
    <xf numFmtId="0" fontId="9" fillId="2" borderId="4" xfId="0" applyFont="1" applyFill="1" applyBorder="1" applyAlignment="1"/>
    <xf numFmtId="0" fontId="7" fillId="2" borderId="6" xfId="0" applyFont="1" applyFill="1" applyBorder="1"/>
    <xf numFmtId="0" fontId="7" fillId="2" borderId="6" xfId="0" applyFont="1" applyFill="1" applyBorder="1" applyAlignment="1">
      <alignment wrapText="1"/>
    </xf>
    <xf numFmtId="164" fontId="7" fillId="2" borderId="6" xfId="0" applyNumberFormat="1" applyFont="1" applyFill="1" applyBorder="1" applyAlignment="1">
      <alignment wrapText="1"/>
    </xf>
    <xf numFmtId="164" fontId="7" fillId="2" borderId="6" xfId="0" applyNumberFormat="1" applyFont="1" applyFill="1" applyBorder="1"/>
    <xf numFmtId="0" fontId="7" fillId="0" borderId="1" xfId="0" applyFont="1" applyBorder="1"/>
    <xf numFmtId="164" fontId="19" fillId="0" borderId="1" xfId="0" applyNumberFormat="1" applyFont="1" applyBorder="1" applyAlignment="1">
      <alignment horizontal="center" wrapText="1"/>
    </xf>
    <xf numFmtId="0" fontId="7" fillId="0" borderId="1" xfId="0" applyFont="1" applyFill="1" applyBorder="1"/>
    <xf numFmtId="6" fontId="7" fillId="0" borderId="1" xfId="0" applyNumberFormat="1" applyFont="1" applyBorder="1"/>
    <xf numFmtId="0" fontId="7" fillId="3" borderId="1" xfId="0" applyFont="1" applyFill="1" applyBorder="1"/>
    <xf numFmtId="6" fontId="7" fillId="3" borderId="1" xfId="0" applyNumberFormat="1" applyFont="1" applyFill="1" applyBorder="1"/>
    <xf numFmtId="6" fontId="7" fillId="0" borderId="1" xfId="0" applyNumberFormat="1" applyFont="1" applyFill="1" applyBorder="1"/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Border="1" applyAlignment="1"/>
    <xf numFmtId="0" fontId="5" fillId="0" borderId="0" xfId="0" applyFont="1" applyFill="1"/>
    <xf numFmtId="0" fontId="17" fillId="0" borderId="1" xfId="0" applyFont="1" applyBorder="1"/>
    <xf numFmtId="6" fontId="17" fillId="0" borderId="1" xfId="0" applyNumberFormat="1" applyFont="1" applyBorder="1"/>
    <xf numFmtId="6" fontId="17" fillId="3" borderId="1" xfId="0" applyNumberFormat="1" applyFont="1" applyFill="1" applyBorder="1"/>
    <xf numFmtId="6" fontId="17" fillId="0" borderId="1" xfId="0" applyNumberFormat="1" applyFont="1" applyFill="1" applyBorder="1"/>
    <xf numFmtId="0" fontId="25" fillId="0" borderId="0" xfId="0" applyFont="1" applyFill="1" applyAlignment="1">
      <alignment horizontal="left"/>
    </xf>
    <xf numFmtId="164" fontId="11" fillId="0" borderId="0" xfId="0" applyNumberFormat="1" applyFont="1" applyFill="1"/>
    <xf numFmtId="164" fontId="18" fillId="0" borderId="21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center"/>
    </xf>
    <xf numFmtId="164" fontId="10" fillId="0" borderId="17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164" fontId="15" fillId="0" borderId="21" xfId="0" applyNumberFormat="1" applyFont="1" applyBorder="1" applyAlignment="1">
      <alignment horizontal="center"/>
    </xf>
    <xf numFmtId="164" fontId="15" fillId="0" borderId="2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 wrapText="1"/>
    </xf>
    <xf numFmtId="164" fontId="10" fillId="0" borderId="22" xfId="0" applyNumberFormat="1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left" wrapText="1"/>
    </xf>
    <xf numFmtId="164" fontId="9" fillId="0" borderId="40" xfId="0" applyNumberFormat="1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164" fontId="7" fillId="3" borderId="10" xfId="0" applyNumberFormat="1" applyFont="1" applyFill="1" applyBorder="1" applyAlignment="1">
      <alignment horizontal="left" vertical="center" wrapText="1"/>
    </xf>
    <xf numFmtId="164" fontId="7" fillId="3" borderId="11" xfId="0" applyNumberFormat="1" applyFont="1" applyFill="1" applyBorder="1" applyAlignment="1">
      <alignment horizontal="left" vertical="center" wrapText="1"/>
    </xf>
    <xf numFmtId="164" fontId="7" fillId="3" borderId="12" xfId="0" applyNumberFormat="1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left" wrapText="1"/>
    </xf>
    <xf numFmtId="164" fontId="1" fillId="0" borderId="8" xfId="0" applyNumberFormat="1" applyFont="1" applyBorder="1" applyAlignment="1">
      <alignment horizontal="left" wrapText="1"/>
    </xf>
    <xf numFmtId="164" fontId="2" fillId="0" borderId="30" xfId="0" applyNumberFormat="1" applyFont="1" applyBorder="1" applyAlignment="1">
      <alignment horizontal="left" wrapText="1"/>
    </xf>
    <xf numFmtId="164" fontId="2" fillId="0" borderId="31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164" fontId="10" fillId="0" borderId="29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164" fontId="14" fillId="0" borderId="33" xfId="0" applyNumberFormat="1" applyFont="1" applyBorder="1" applyAlignment="1">
      <alignment horizontal="center"/>
    </xf>
    <xf numFmtId="164" fontId="14" fillId="0" borderId="3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164" fontId="1" fillId="0" borderId="19" xfId="0" applyNumberFormat="1" applyFont="1" applyBorder="1" applyAlignment="1">
      <alignment horizontal="left" wrapText="1"/>
    </xf>
    <xf numFmtId="164" fontId="1" fillId="0" borderId="25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8" xfId="0" applyNumberFormat="1" applyFont="1" applyBorder="1" applyAlignment="1">
      <alignment horizontal="left" wrapText="1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26" xfId="0" applyNumberFormat="1" applyFont="1" applyBorder="1" applyAlignment="1">
      <alignment horizontal="left" wrapText="1"/>
    </xf>
    <xf numFmtId="164" fontId="1" fillId="0" borderId="27" xfId="0" applyNumberFormat="1" applyFont="1" applyBorder="1" applyAlignment="1">
      <alignment horizontal="left" wrapText="1"/>
    </xf>
    <xf numFmtId="164" fontId="1" fillId="0" borderId="18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wrapText="1"/>
    </xf>
    <xf numFmtId="164" fontId="1" fillId="0" borderId="4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22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164" fontId="1" fillId="0" borderId="36" xfId="0" applyNumberFormat="1" applyFont="1" applyBorder="1" applyAlignment="1">
      <alignment horizontal="left" wrapText="1"/>
    </xf>
    <xf numFmtId="164" fontId="1" fillId="0" borderId="19" xfId="0" applyNumberFormat="1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64" fontId="1" fillId="0" borderId="20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CCECFF"/>
      <color rgb="FF379F7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zoomScale="115" zoomScaleNormal="115" workbookViewId="0">
      <selection activeCell="C48" sqref="C48"/>
    </sheetView>
  </sheetViews>
  <sheetFormatPr defaultRowHeight="15" x14ac:dyDescent="0.25"/>
  <cols>
    <col min="1" max="1" width="20.42578125" customWidth="1"/>
    <col min="2" max="2" width="17.42578125" customWidth="1"/>
    <col min="3" max="3" width="38.140625" customWidth="1"/>
    <col min="4" max="4" width="21.42578125" customWidth="1"/>
    <col min="5" max="5" width="23.85546875" customWidth="1"/>
    <col min="6" max="6" width="12.28515625" customWidth="1"/>
    <col min="7" max="7" width="10.85546875" customWidth="1"/>
    <col min="8" max="8" width="25.28515625" customWidth="1"/>
  </cols>
  <sheetData>
    <row r="1" spans="1:9" s="1" customFormat="1" ht="25.5" x14ac:dyDescent="0.35">
      <c r="A1" s="96" t="s">
        <v>35</v>
      </c>
      <c r="B1" s="96"/>
      <c r="C1" s="96"/>
      <c r="D1" s="96"/>
      <c r="E1" s="96"/>
      <c r="F1" s="96"/>
      <c r="G1" s="7"/>
    </row>
    <row r="2" spans="1:9" s="2" customFormat="1" ht="20.25" x14ac:dyDescent="0.3">
      <c r="A2" s="104" t="s">
        <v>3</v>
      </c>
      <c r="B2" s="104"/>
      <c r="C2" s="104"/>
      <c r="D2" s="104"/>
      <c r="E2" s="104"/>
      <c r="F2" s="104"/>
      <c r="G2" s="6"/>
    </row>
    <row r="3" spans="1:9" s="2" customFormat="1" ht="18.75" x14ac:dyDescent="0.3">
      <c r="A3" s="103" t="s">
        <v>50</v>
      </c>
      <c r="B3" s="103"/>
      <c r="C3" s="103"/>
      <c r="D3" s="103"/>
      <c r="E3" s="103"/>
      <c r="F3" s="103"/>
      <c r="G3" s="5"/>
    </row>
    <row r="4" spans="1:9" s="2" customFormat="1" ht="19.5" thickBot="1" x14ac:dyDescent="0.35">
      <c r="A4" s="99"/>
      <c r="B4" s="100"/>
      <c r="C4" s="49" t="s">
        <v>1</v>
      </c>
      <c r="D4" s="50"/>
      <c r="E4" s="50"/>
      <c r="F4" s="51"/>
      <c r="G4" s="4"/>
    </row>
    <row r="5" spans="1:9" s="2" customFormat="1" ht="16.5" x14ac:dyDescent="0.3">
      <c r="A5" s="97" t="s">
        <v>36</v>
      </c>
      <c r="B5" s="98"/>
      <c r="C5" s="52">
        <v>688086</v>
      </c>
      <c r="D5" s="53"/>
      <c r="E5" s="53"/>
      <c r="F5" s="54"/>
      <c r="G5" s="36">
        <f>C5+C6</f>
        <v>924721</v>
      </c>
      <c r="H5" s="41"/>
      <c r="I5" s="41"/>
    </row>
    <row r="6" spans="1:9" s="2" customFormat="1" ht="16.5" x14ac:dyDescent="0.3">
      <c r="A6" s="76" t="s">
        <v>37</v>
      </c>
      <c r="B6" s="77"/>
      <c r="C6" s="80">
        <f>228438+8197</f>
        <v>236635</v>
      </c>
      <c r="D6" s="81"/>
      <c r="E6" s="81"/>
      <c r="F6" s="82"/>
      <c r="G6" s="37"/>
    </row>
    <row r="7" spans="1:9" s="2" customFormat="1" ht="32.450000000000003" customHeight="1" x14ac:dyDescent="0.3">
      <c r="A7" s="76" t="s">
        <v>38</v>
      </c>
      <c r="B7" s="77"/>
      <c r="C7" s="105">
        <f>B24</f>
        <v>0</v>
      </c>
      <c r="D7" s="106"/>
      <c r="E7" s="106"/>
      <c r="F7" s="107"/>
      <c r="G7" s="38"/>
    </row>
    <row r="8" spans="1:9" s="2" customFormat="1" ht="16.5" x14ac:dyDescent="0.3">
      <c r="A8" s="108" t="s">
        <v>39</v>
      </c>
      <c r="B8" s="89"/>
      <c r="C8" s="109">
        <v>1066728</v>
      </c>
      <c r="D8" s="110"/>
      <c r="E8" s="110"/>
      <c r="F8" s="111"/>
      <c r="G8" s="37"/>
    </row>
    <row r="9" spans="1:9" s="2" customFormat="1" ht="31.9" customHeight="1" thickBot="1" x14ac:dyDescent="0.35">
      <c r="A9" s="78" t="s">
        <v>40</v>
      </c>
      <c r="B9" s="79"/>
      <c r="C9" s="83">
        <f>SUM(C5:F8)</f>
        <v>1991449</v>
      </c>
      <c r="D9" s="84"/>
      <c r="E9" s="84"/>
      <c r="F9" s="85"/>
      <c r="G9" s="37"/>
    </row>
    <row r="10" spans="1:9" s="2" customFormat="1" ht="16.5" x14ac:dyDescent="0.3">
      <c r="A10" s="101" t="s">
        <v>47</v>
      </c>
      <c r="B10" s="102"/>
      <c r="C10" s="55">
        <f>B20+D20</f>
        <v>977530</v>
      </c>
      <c r="D10" s="55"/>
      <c r="E10" s="55"/>
      <c r="F10" s="56"/>
      <c r="G10" s="37"/>
    </row>
    <row r="11" spans="1:9" s="2" customFormat="1" ht="16.5" x14ac:dyDescent="0.3">
      <c r="A11" s="86" t="s">
        <v>48</v>
      </c>
      <c r="B11" s="87"/>
      <c r="C11" s="57">
        <f>B21+D21</f>
        <v>915530</v>
      </c>
      <c r="D11" s="57"/>
      <c r="E11" s="57"/>
      <c r="F11" s="58"/>
      <c r="G11" s="37"/>
    </row>
    <row r="12" spans="1:9" s="2" customFormat="1" ht="16.5" x14ac:dyDescent="0.3">
      <c r="A12" s="88" t="s">
        <v>41</v>
      </c>
      <c r="B12" s="89"/>
      <c r="C12" s="59">
        <f>C9-C11</f>
        <v>1075919</v>
      </c>
      <c r="D12" s="60"/>
      <c r="E12" s="60"/>
      <c r="F12" s="61"/>
      <c r="G12" s="37"/>
    </row>
    <row r="13" spans="1:9" s="8" customFormat="1" ht="15.6" customHeight="1" x14ac:dyDescent="0.3">
      <c r="A13" s="90" t="s">
        <v>43</v>
      </c>
      <c r="B13" s="91"/>
      <c r="C13" s="62">
        <v>0</v>
      </c>
      <c r="D13" s="63"/>
      <c r="E13" s="63"/>
      <c r="F13" s="64"/>
      <c r="G13" s="46"/>
    </row>
    <row r="14" spans="1:9" s="8" customFormat="1" ht="40.9" customHeight="1" thickBot="1" x14ac:dyDescent="0.35">
      <c r="A14" s="65" t="s">
        <v>42</v>
      </c>
      <c r="B14" s="65"/>
      <c r="C14" s="66">
        <f>C12+C13</f>
        <v>1075919</v>
      </c>
      <c r="D14" s="67"/>
      <c r="E14" s="67"/>
      <c r="F14" s="67"/>
      <c r="G14" s="39"/>
    </row>
    <row r="15" spans="1:9" s="2" customFormat="1" ht="37.9" customHeight="1" thickBot="1" x14ac:dyDescent="0.35">
      <c r="A15" s="92" t="s">
        <v>44</v>
      </c>
      <c r="B15" s="93"/>
      <c r="C15" s="93"/>
      <c r="D15" s="94"/>
      <c r="E15" s="95"/>
      <c r="F15" s="40"/>
      <c r="G15" s="40"/>
      <c r="H15" s="40"/>
    </row>
    <row r="16" spans="1:9" s="3" customFormat="1" ht="18" x14ac:dyDescent="0.25">
      <c r="A16" s="74" t="s">
        <v>0</v>
      </c>
      <c r="B16" s="75"/>
      <c r="C16" s="22" t="s">
        <v>32</v>
      </c>
      <c r="D16" s="23" t="s">
        <v>10</v>
      </c>
      <c r="E16" s="24" t="s">
        <v>32</v>
      </c>
    </row>
    <row r="17" spans="1:8" s="14" customFormat="1" ht="14.45" customHeight="1" x14ac:dyDescent="0.3">
      <c r="A17" s="19" t="s">
        <v>6</v>
      </c>
      <c r="B17" s="20">
        <v>14</v>
      </c>
      <c r="C17" s="68" t="s">
        <v>45</v>
      </c>
      <c r="D17" s="25">
        <v>1</v>
      </c>
      <c r="E17" s="71" t="s">
        <v>46</v>
      </c>
    </row>
    <row r="18" spans="1:8" s="14" customFormat="1" ht="14.45" customHeight="1" x14ac:dyDescent="0.3">
      <c r="A18" s="19" t="s">
        <v>5</v>
      </c>
      <c r="B18" s="20">
        <v>0</v>
      </c>
      <c r="C18" s="69"/>
      <c r="D18" s="26">
        <v>0</v>
      </c>
      <c r="E18" s="72"/>
    </row>
    <row r="19" spans="1:8" s="14" customFormat="1" ht="16.149999999999999" customHeight="1" x14ac:dyDescent="0.3">
      <c r="A19" s="19" t="s">
        <v>34</v>
      </c>
      <c r="B19" s="20">
        <v>14</v>
      </c>
      <c r="C19" s="69"/>
      <c r="D19" s="26">
        <v>1</v>
      </c>
      <c r="E19" s="72"/>
    </row>
    <row r="20" spans="1:8" s="14" customFormat="1" ht="16.5" x14ac:dyDescent="0.3">
      <c r="A20" s="19" t="s">
        <v>2</v>
      </c>
      <c r="B20" s="21">
        <f>919450</f>
        <v>919450</v>
      </c>
      <c r="C20" s="69"/>
      <c r="D20" s="27">
        <v>58080</v>
      </c>
      <c r="E20" s="72"/>
    </row>
    <row r="21" spans="1:8" s="14" customFormat="1" ht="16.149999999999999" customHeight="1" x14ac:dyDescent="0.3">
      <c r="A21" s="19" t="s">
        <v>4</v>
      </c>
      <c r="B21" s="21">
        <v>857450</v>
      </c>
      <c r="C21" s="69"/>
      <c r="D21" s="28">
        <v>58080</v>
      </c>
      <c r="E21" s="72"/>
    </row>
    <row r="22" spans="1:8" s="14" customFormat="1" ht="14.45" customHeight="1" x14ac:dyDescent="0.3">
      <c r="A22" s="19" t="s">
        <v>7</v>
      </c>
      <c r="B22" s="21">
        <v>0</v>
      </c>
      <c r="C22" s="69"/>
      <c r="D22" s="28">
        <v>0</v>
      </c>
      <c r="E22" s="72"/>
    </row>
    <row r="23" spans="1:8" s="14" customFormat="1" ht="16.5" x14ac:dyDescent="0.3">
      <c r="A23" s="19" t="s">
        <v>8</v>
      </c>
      <c r="B23" s="21">
        <v>0</v>
      </c>
      <c r="C23" s="69"/>
      <c r="D23" s="28">
        <v>0</v>
      </c>
      <c r="E23" s="72"/>
    </row>
    <row r="24" spans="1:8" s="14" customFormat="1" ht="16.5" x14ac:dyDescent="0.3">
      <c r="A24" s="19" t="s">
        <v>9</v>
      </c>
      <c r="B24" s="21">
        <v>0</v>
      </c>
      <c r="C24" s="70"/>
      <c r="D24" s="28">
        <v>0</v>
      </c>
      <c r="E24" s="73"/>
    </row>
    <row r="25" spans="1:8" s="15" customFormat="1" ht="16.5" x14ac:dyDescent="0.3">
      <c r="B25" s="16"/>
      <c r="C25" s="16"/>
      <c r="F25" s="16"/>
      <c r="G25" s="16"/>
      <c r="H25" s="16"/>
    </row>
    <row r="26" spans="1:8" s="9" customFormat="1" ht="37.9" customHeight="1" x14ac:dyDescent="0.3">
      <c r="A26" s="48" t="s">
        <v>49</v>
      </c>
      <c r="B26" s="48"/>
      <c r="C26" s="48"/>
      <c r="D26" s="48"/>
      <c r="E26" s="17"/>
      <c r="F26" s="17"/>
      <c r="G26" s="17"/>
      <c r="H26" s="12"/>
    </row>
    <row r="27" spans="1:8" s="9" customFormat="1" ht="37.9" customHeight="1" x14ac:dyDescent="0.3">
      <c r="A27" s="29"/>
      <c r="B27" s="30" t="s">
        <v>31</v>
      </c>
      <c r="C27" s="30" t="s">
        <v>51</v>
      </c>
      <c r="D27" s="30" t="s">
        <v>1</v>
      </c>
      <c r="E27" s="18"/>
      <c r="F27" s="18"/>
      <c r="G27" s="18"/>
      <c r="H27" s="12"/>
    </row>
    <row r="28" spans="1:8" s="9" customFormat="1" ht="16.5" x14ac:dyDescent="0.3">
      <c r="A28" s="31" t="s">
        <v>11</v>
      </c>
      <c r="B28" s="32">
        <v>11569</v>
      </c>
      <c r="C28" s="32">
        <v>0</v>
      </c>
      <c r="D28" s="43">
        <f>SUM(B28:C28)</f>
        <v>11569</v>
      </c>
      <c r="H28" s="10"/>
    </row>
    <row r="29" spans="1:8" s="9" customFormat="1" ht="16.5" x14ac:dyDescent="0.3">
      <c r="A29" s="33" t="s">
        <v>12</v>
      </c>
      <c r="B29" s="34">
        <v>3682</v>
      </c>
      <c r="C29" s="34">
        <v>0</v>
      </c>
      <c r="D29" s="44">
        <f t="shared" ref="D29:D47" si="0">SUM(B29:C29)</f>
        <v>3682</v>
      </c>
      <c r="H29" s="10"/>
    </row>
    <row r="30" spans="1:8" s="9" customFormat="1" ht="16.5" x14ac:dyDescent="0.3">
      <c r="A30" s="31" t="s">
        <v>13</v>
      </c>
      <c r="B30" s="32">
        <v>3156</v>
      </c>
      <c r="C30" s="32">
        <v>0</v>
      </c>
      <c r="D30" s="43">
        <f t="shared" si="0"/>
        <v>3156</v>
      </c>
      <c r="H30" s="11"/>
    </row>
    <row r="31" spans="1:8" s="9" customFormat="1" ht="16.5" x14ac:dyDescent="0.3">
      <c r="A31" s="33" t="s">
        <v>14</v>
      </c>
      <c r="B31" s="34">
        <v>3757</v>
      </c>
      <c r="C31" s="34">
        <v>0</v>
      </c>
      <c r="D31" s="44">
        <f t="shared" si="0"/>
        <v>3757</v>
      </c>
      <c r="H31" s="12"/>
    </row>
    <row r="32" spans="1:8" s="9" customFormat="1" ht="14.45" customHeight="1" x14ac:dyDescent="0.3">
      <c r="A32" s="31" t="s">
        <v>15</v>
      </c>
      <c r="B32" s="32">
        <v>52996</v>
      </c>
      <c r="C32" s="32">
        <v>15990</v>
      </c>
      <c r="D32" s="43">
        <f t="shared" si="0"/>
        <v>68986</v>
      </c>
      <c r="H32" s="12"/>
    </row>
    <row r="33" spans="1:8" s="9" customFormat="1" ht="16.5" x14ac:dyDescent="0.3">
      <c r="A33" s="33" t="s">
        <v>16</v>
      </c>
      <c r="B33" s="34">
        <v>60294</v>
      </c>
      <c r="C33" s="34">
        <v>0</v>
      </c>
      <c r="D33" s="44">
        <f t="shared" si="0"/>
        <v>60294</v>
      </c>
      <c r="G33" s="12"/>
      <c r="H33" s="12"/>
    </row>
    <row r="34" spans="1:8" s="14" customFormat="1" ht="16.5" x14ac:dyDescent="0.3">
      <c r="A34" s="31" t="s">
        <v>18</v>
      </c>
      <c r="B34" s="35">
        <v>3157</v>
      </c>
      <c r="C34" s="35">
        <v>0</v>
      </c>
      <c r="D34" s="45">
        <f>SUM(B34:C34)</f>
        <v>3157</v>
      </c>
      <c r="G34" s="47"/>
      <c r="H34" s="47"/>
    </row>
    <row r="35" spans="1:8" s="9" customFormat="1" ht="16.5" x14ac:dyDescent="0.3">
      <c r="A35" s="33" t="s">
        <v>17</v>
      </c>
      <c r="B35" s="34">
        <v>135535</v>
      </c>
      <c r="C35" s="34">
        <v>135722</v>
      </c>
      <c r="D35" s="44">
        <f t="shared" si="0"/>
        <v>271257</v>
      </c>
      <c r="G35" s="12"/>
      <c r="H35" s="12"/>
    </row>
    <row r="36" spans="1:8" s="9" customFormat="1" ht="16.5" x14ac:dyDescent="0.3">
      <c r="A36" s="31" t="s">
        <v>19</v>
      </c>
      <c r="B36" s="32">
        <v>23640</v>
      </c>
      <c r="C36" s="32">
        <v>0</v>
      </c>
      <c r="D36" s="43">
        <f t="shared" si="0"/>
        <v>23640</v>
      </c>
    </row>
    <row r="37" spans="1:8" s="9" customFormat="1" ht="16.5" x14ac:dyDescent="0.3">
      <c r="A37" s="33" t="s">
        <v>20</v>
      </c>
      <c r="B37" s="34">
        <v>42198</v>
      </c>
      <c r="C37" s="34">
        <v>3758</v>
      </c>
      <c r="D37" s="44">
        <f t="shared" si="0"/>
        <v>45956</v>
      </c>
    </row>
    <row r="38" spans="1:8" s="9" customFormat="1" ht="16.5" x14ac:dyDescent="0.3">
      <c r="A38" s="31" t="s">
        <v>21</v>
      </c>
      <c r="B38" s="32">
        <v>3157</v>
      </c>
      <c r="C38" s="32">
        <v>0</v>
      </c>
      <c r="D38" s="43">
        <f t="shared" si="0"/>
        <v>3157</v>
      </c>
    </row>
    <row r="39" spans="1:8" s="9" customFormat="1" ht="16.5" x14ac:dyDescent="0.3">
      <c r="A39" s="33" t="s">
        <v>22</v>
      </c>
      <c r="B39" s="34">
        <v>3158</v>
      </c>
      <c r="C39" s="34">
        <v>0</v>
      </c>
      <c r="D39" s="44">
        <f t="shared" si="0"/>
        <v>3158</v>
      </c>
    </row>
    <row r="40" spans="1:8" s="9" customFormat="1" ht="16.5" x14ac:dyDescent="0.3">
      <c r="A40" s="31" t="s">
        <v>23</v>
      </c>
      <c r="B40" s="32">
        <v>36779</v>
      </c>
      <c r="C40" s="32">
        <v>0</v>
      </c>
      <c r="D40" s="43">
        <f t="shared" si="0"/>
        <v>36779</v>
      </c>
    </row>
    <row r="41" spans="1:8" s="9" customFormat="1" ht="16.5" x14ac:dyDescent="0.3">
      <c r="A41" s="33" t="s">
        <v>24</v>
      </c>
      <c r="B41" s="34">
        <v>121240</v>
      </c>
      <c r="C41" s="34">
        <v>19520</v>
      </c>
      <c r="D41" s="44">
        <f t="shared" si="0"/>
        <v>140760</v>
      </c>
    </row>
    <row r="42" spans="1:8" s="9" customFormat="1" ht="16.5" x14ac:dyDescent="0.3">
      <c r="A42" s="31" t="s">
        <v>25</v>
      </c>
      <c r="B42" s="32">
        <v>35253</v>
      </c>
      <c r="C42" s="32">
        <v>61032</v>
      </c>
      <c r="D42" s="43">
        <f t="shared" si="0"/>
        <v>96285</v>
      </c>
    </row>
    <row r="43" spans="1:8" s="9" customFormat="1" ht="16.5" x14ac:dyDescent="0.3">
      <c r="A43" s="33" t="s">
        <v>26</v>
      </c>
      <c r="B43" s="34">
        <v>55700</v>
      </c>
      <c r="C43" s="34">
        <v>0</v>
      </c>
      <c r="D43" s="44">
        <f t="shared" si="0"/>
        <v>55700</v>
      </c>
    </row>
    <row r="44" spans="1:8" s="9" customFormat="1" ht="16.5" x14ac:dyDescent="0.3">
      <c r="A44" s="31" t="s">
        <v>27</v>
      </c>
      <c r="B44" s="32">
        <v>51542</v>
      </c>
      <c r="C44" s="32">
        <v>3759</v>
      </c>
      <c r="D44" s="43">
        <f t="shared" si="0"/>
        <v>55301</v>
      </c>
    </row>
    <row r="45" spans="1:8" s="13" customFormat="1" ht="16.5" x14ac:dyDescent="0.3">
      <c r="A45" s="33" t="s">
        <v>28</v>
      </c>
      <c r="B45" s="34">
        <v>19764</v>
      </c>
      <c r="C45" s="34">
        <v>2819</v>
      </c>
      <c r="D45" s="44">
        <f t="shared" si="0"/>
        <v>22583</v>
      </c>
    </row>
    <row r="46" spans="1:8" s="13" customFormat="1" ht="16.5" x14ac:dyDescent="0.3">
      <c r="A46" s="31" t="s">
        <v>29</v>
      </c>
      <c r="B46" s="32">
        <v>3196</v>
      </c>
      <c r="C46" s="32">
        <v>0</v>
      </c>
      <c r="D46" s="43">
        <f t="shared" si="0"/>
        <v>3196</v>
      </c>
    </row>
    <row r="47" spans="1:8" s="13" customFormat="1" ht="16.5" x14ac:dyDescent="0.3">
      <c r="A47" s="33" t="s">
        <v>30</v>
      </c>
      <c r="B47" s="34">
        <v>3157</v>
      </c>
      <c r="C47" s="34">
        <v>0</v>
      </c>
      <c r="D47" s="44">
        <f t="shared" si="0"/>
        <v>3157</v>
      </c>
    </row>
    <row r="48" spans="1:8" s="15" customFormat="1" ht="21.6" customHeight="1" x14ac:dyDescent="0.3">
      <c r="A48" s="42" t="s">
        <v>33</v>
      </c>
      <c r="B48" s="43">
        <f>SUM(B28:B47)</f>
        <v>672930</v>
      </c>
      <c r="C48" s="43">
        <f>SUM(C28:C47)</f>
        <v>242600</v>
      </c>
      <c r="D48" s="43">
        <f>SUM(D28:D47)</f>
        <v>915530</v>
      </c>
      <c r="E48" s="9"/>
    </row>
    <row r="49" s="13" customFormat="1" x14ac:dyDescent="0.25"/>
    <row r="50" s="13" customFormat="1" x14ac:dyDescent="0.25"/>
  </sheetData>
  <mergeCells count="30">
    <mergeCell ref="A11:B11"/>
    <mergeCell ref="A12:B12"/>
    <mergeCell ref="A13:B13"/>
    <mergeCell ref="A15:E15"/>
    <mergeCell ref="A1:F1"/>
    <mergeCell ref="A5:B5"/>
    <mergeCell ref="A4:B4"/>
    <mergeCell ref="A10:B10"/>
    <mergeCell ref="A3:F3"/>
    <mergeCell ref="A2:F2"/>
    <mergeCell ref="A7:B7"/>
    <mergeCell ref="C7:F7"/>
    <mergeCell ref="A8:B8"/>
    <mergeCell ref="C8:F8"/>
    <mergeCell ref="A26:D26"/>
    <mergeCell ref="C4:F4"/>
    <mergeCell ref="C5:F5"/>
    <mergeCell ref="C10:F10"/>
    <mergeCell ref="C11:F11"/>
    <mergeCell ref="C12:F12"/>
    <mergeCell ref="C13:F13"/>
    <mergeCell ref="A14:B14"/>
    <mergeCell ref="C14:F14"/>
    <mergeCell ref="C17:C24"/>
    <mergeCell ref="E17:E24"/>
    <mergeCell ref="A16:B16"/>
    <mergeCell ref="A6:B6"/>
    <mergeCell ref="A9:B9"/>
    <mergeCell ref="C6:F6"/>
    <mergeCell ref="C9:F9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2025-03-26T10:04:01Z</dcterms:modified>
</cp:coreProperties>
</file>