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xr:revisionPtr revIDLastSave="0" documentId="8_{DEDAC11A-0105-4CFB-89EB-EB6A06B11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klad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3" i="1"/>
  <c r="E14" i="1" l="1"/>
  <c r="E13" i="1"/>
  <c r="E11" i="1"/>
  <c r="E35" i="1"/>
  <c r="D40" i="1" s="1"/>
  <c r="E18" i="1" l="1"/>
  <c r="E26" i="1" s="1"/>
  <c r="D39" i="1" s="1"/>
  <c r="D41" i="1" s="1"/>
  <c r="C40" i="1"/>
  <c r="C39" i="1" l="1"/>
</calcChain>
</file>

<file path=xl/sharedStrings.xml><?xml version="1.0" encoding="utf-8"?>
<sst xmlns="http://schemas.openxmlformats.org/spreadsheetml/2006/main" count="93" uniqueCount="78">
  <si>
    <t>Mateřská škola Veselíčko – Nákladové účty (rok 2026)</t>
  </si>
  <si>
    <t>Účet</t>
  </si>
  <si>
    <t>Název</t>
  </si>
  <si>
    <t>Popis</t>
  </si>
  <si>
    <t>Měsíční náklad (Kč)</t>
  </si>
  <si>
    <t>Roční náklad (Kč)</t>
  </si>
  <si>
    <t>Poznámka</t>
  </si>
  <si>
    <t>Kancelářský materiál</t>
  </si>
  <si>
    <t>Papír, tisk, psací potřeby, tonery</t>
  </si>
  <si>
    <t>Čisticí prostředky</t>
  </si>
  <si>
    <t>Hygienické a úklidové prostředky</t>
  </si>
  <si>
    <t>Učební pomůcky a hračky</t>
  </si>
  <si>
    <t>Didaktické pomůcky, výtvarné potřeby</t>
  </si>
  <si>
    <t>Spotřeba energie</t>
  </si>
  <si>
    <t>Opravy a údržba</t>
  </si>
  <si>
    <t>Telefonní služby</t>
  </si>
  <si>
    <t>Internet, mobilní tarify</t>
  </si>
  <si>
    <t>Ostatní služby</t>
  </si>
  <si>
    <t>521000</t>
  </si>
  <si>
    <t>Mzdové náklady</t>
  </si>
  <si>
    <t>524000</t>
  </si>
  <si>
    <t>Zákonné sociální pojištění</t>
  </si>
  <si>
    <t>Sociální a zdravotní pojištění</t>
  </si>
  <si>
    <t>527000</t>
  </si>
  <si>
    <t>Zákonné sociální náklady</t>
  </si>
  <si>
    <t>FKSP, pojištění odpovědnosti zaměstnanců</t>
  </si>
  <si>
    <t>Jiné ostatní náklady</t>
  </si>
  <si>
    <t>Pojištění majetku</t>
  </si>
  <si>
    <t>CELKEM NÁKLADY:</t>
  </si>
  <si>
    <t>Mateřská škola Veselíčko – Výnosové účty (rok 2026)</t>
  </si>
  <si>
    <t>Zdroj výnosu</t>
  </si>
  <si>
    <t>Roční výnos (Kč)</t>
  </si>
  <si>
    <t>602000</t>
  </si>
  <si>
    <t>Výnosy z poskytovaných služeb</t>
  </si>
  <si>
    <t>Školkovné</t>
  </si>
  <si>
    <t>672000</t>
  </si>
  <si>
    <t>Příspěvek zřizovatele</t>
  </si>
  <si>
    <t>649000</t>
  </si>
  <si>
    <t>Jiné výnosy</t>
  </si>
  <si>
    <t>Pronájmy, úroky, dary</t>
  </si>
  <si>
    <t>CELKEM VÝNOSY:</t>
  </si>
  <si>
    <t>Souhrnný přehled rozpočtu MŠ Veselíčko 2026</t>
  </si>
  <si>
    <t>Položka</t>
  </si>
  <si>
    <t>List</t>
  </si>
  <si>
    <t>Buňka</t>
  </si>
  <si>
    <t>Hodnota</t>
  </si>
  <si>
    <t>Celkové náklady</t>
  </si>
  <si>
    <t>Náklady</t>
  </si>
  <si>
    <t>Celkové výnosy</t>
  </si>
  <si>
    <t>Výnosy</t>
  </si>
  <si>
    <t>Saldo (výnosy - náklady)</t>
  </si>
  <si>
    <t>Služby pověřence</t>
  </si>
  <si>
    <t>Měsíční výnos (Kč)</t>
  </si>
  <si>
    <t>Služby zpracování mezd</t>
  </si>
  <si>
    <t>Provozní příspěvek od obce</t>
  </si>
  <si>
    <t>Provozní náklady</t>
  </si>
  <si>
    <t xml:space="preserve">Elektřina, plyn, </t>
  </si>
  <si>
    <t>voda, stočné</t>
  </si>
  <si>
    <t>drobné opravy budovy a vybavení</t>
  </si>
  <si>
    <t>Služby softwery</t>
  </si>
  <si>
    <t>Revize, servis</t>
  </si>
  <si>
    <t>Služby BOZP a PO, zabezp. Centrum, docházka</t>
  </si>
  <si>
    <t>Bankovní poplatky</t>
  </si>
  <si>
    <t>Ostatní materiál</t>
  </si>
  <si>
    <t>nádobí kuchyně</t>
  </si>
  <si>
    <t>spolučást OPJAK</t>
  </si>
  <si>
    <t>ze školkovného</t>
  </si>
  <si>
    <t xml:space="preserve">Nepedagogičtí zaměstnanci </t>
  </si>
  <si>
    <t>Nepedagogičtí zaměstnanci - DPP</t>
  </si>
  <si>
    <t>ONIV</t>
  </si>
  <si>
    <t>Celkové náklady ONIV</t>
  </si>
  <si>
    <t>Platy nepedagog</t>
  </si>
  <si>
    <t>Závazný ukazatel  neinvestiční příspěvek na provoz</t>
  </si>
  <si>
    <t>Závazný ukazatel  mzdové prostředky (platy)</t>
  </si>
  <si>
    <t>Příjem příspěvkové organizace - školkovné</t>
  </si>
  <si>
    <t>Závazný ukazatel  neinvestiční příspěvek na provoz 400 000Kč, příjem PO - školkovné 72 000Kč</t>
  </si>
  <si>
    <t>Závazný ukazatel  ostatní osobní náklady (ONIV)</t>
  </si>
  <si>
    <t>Závazný ukazatel ostatní osobní náklady (ONIV)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</si>
</sst>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2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3" borderId="10" xfId="0" applyFont="1" applyFill="1" applyBorder="1"/>
    <xf numFmtId="0" fontId="2" fillId="3" borderId="11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2" fillId="3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0" xfId="0" applyFill="1" applyBorder="1"/>
    <xf numFmtId="0" fontId="0" fillId="3" borderId="13" xfId="0" applyFill="1" applyBorder="1"/>
    <xf numFmtId="0" fontId="0" fillId="3" borderId="14" xfId="0" applyFill="1" applyBorder="1"/>
    <xf numFmtId="0" fontId="0" fillId="0" borderId="13" xfId="0" applyBorder="1" applyAlignment="1">
      <alignment horizontal="left"/>
    </xf>
    <xf numFmtId="164" fontId="0" fillId="0" borderId="8" xfId="0" applyNumberFormat="1" applyBorder="1"/>
    <xf numFmtId="164" fontId="0" fillId="3" borderId="8" xfId="0" applyNumberFormat="1" applyFill="1" applyBorder="1"/>
    <xf numFmtId="164" fontId="2" fillId="3" borderId="11" xfId="0" applyNumberFormat="1" applyFont="1" applyFill="1" applyBorder="1"/>
    <xf numFmtId="164" fontId="2" fillId="3" borderId="1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14" xfId="0" applyNumberFormat="1" applyBorder="1"/>
    <xf numFmtId="7" fontId="0" fillId="0" borderId="8" xfId="0" applyNumberFormat="1" applyBorder="1"/>
    <xf numFmtId="7" fontId="2" fillId="0" borderId="1" xfId="0" applyNumberFormat="1" applyFont="1" applyBorder="1"/>
    <xf numFmtId="7" fontId="0" fillId="0" borderId="5" xfId="0" applyNumberFormat="1" applyBorder="1"/>
    <xf numFmtId="164" fontId="0" fillId="0" borderId="20" xfId="0" applyNumberFormat="1" applyBorder="1"/>
    <xf numFmtId="164" fontId="0" fillId="0" borderId="0" xfId="0" applyNumberFormat="1"/>
    <xf numFmtId="0" fontId="0" fillId="0" borderId="22" xfId="0" applyBorder="1"/>
    <xf numFmtId="164" fontId="0" fillId="3" borderId="11" xfId="0" applyNumberFormat="1" applyFill="1" applyBorder="1"/>
    <xf numFmtId="0" fontId="0" fillId="3" borderId="22" xfId="0" applyFill="1" applyBorder="1"/>
    <xf numFmtId="0" fontId="0" fillId="3" borderId="23" xfId="0" applyFill="1" applyBorder="1"/>
    <xf numFmtId="0" fontId="2" fillId="3" borderId="23" xfId="0" applyFont="1" applyFill="1" applyBorder="1"/>
    <xf numFmtId="164" fontId="2" fillId="3" borderId="23" xfId="0" applyNumberFormat="1" applyFont="1" applyFill="1" applyBorder="1"/>
    <xf numFmtId="0" fontId="0" fillId="4" borderId="3" xfId="0" applyFill="1" applyBorder="1"/>
    <xf numFmtId="0" fontId="0" fillId="4" borderId="24" xfId="0" applyFill="1" applyBorder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topLeftCell="B19" workbookViewId="0">
      <selection activeCell="F41" sqref="F41"/>
    </sheetView>
  </sheetViews>
  <sheetFormatPr defaultRowHeight="15" x14ac:dyDescent="0.25"/>
  <cols>
    <col min="1" max="1" width="29.42578125" customWidth="1"/>
    <col min="2" max="2" width="30" customWidth="1"/>
    <col min="3" max="3" width="47.28515625" customWidth="1"/>
    <col min="4" max="4" width="22" customWidth="1"/>
    <col min="5" max="5" width="23.42578125" customWidth="1"/>
    <col min="6" max="6" width="83.28515625" customWidth="1"/>
    <col min="8" max="9" width="12.42578125" bestFit="1" customWidth="1"/>
  </cols>
  <sheetData>
    <row r="1" spans="1:9" ht="19.5" thickBot="1" x14ac:dyDescent="0.35">
      <c r="A1" s="51" t="s">
        <v>0</v>
      </c>
      <c r="B1" s="52"/>
      <c r="C1" s="52"/>
      <c r="D1" s="52"/>
      <c r="E1" s="52"/>
      <c r="F1" s="53"/>
    </row>
    <row r="2" spans="1:9" ht="15.75" thickBot="1" x14ac:dyDescent="0.3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3" t="s">
        <v>6</v>
      </c>
    </row>
    <row r="3" spans="1:9" x14ac:dyDescent="0.25">
      <c r="A3" s="24">
        <v>501</v>
      </c>
      <c r="B3" s="14" t="s">
        <v>7</v>
      </c>
      <c r="C3" s="14" t="s">
        <v>8</v>
      </c>
      <c r="D3" s="14"/>
      <c r="E3" s="32">
        <v>20000</v>
      </c>
      <c r="F3" s="15"/>
    </row>
    <row r="4" spans="1:9" x14ac:dyDescent="0.25">
      <c r="A4" s="3">
        <v>501</v>
      </c>
      <c r="B4" s="1" t="s">
        <v>9</v>
      </c>
      <c r="C4" s="1" t="s">
        <v>10</v>
      </c>
      <c r="D4" s="1"/>
      <c r="E4" s="32">
        <v>25000</v>
      </c>
      <c r="F4" s="4"/>
      <c r="I4" s="42"/>
    </row>
    <row r="5" spans="1:9" x14ac:dyDescent="0.25">
      <c r="A5" s="3">
        <v>501</v>
      </c>
      <c r="B5" s="1" t="s">
        <v>11</v>
      </c>
      <c r="C5" s="1" t="s">
        <v>12</v>
      </c>
      <c r="D5" s="1"/>
      <c r="E5" s="32">
        <v>72000</v>
      </c>
      <c r="F5" s="4" t="s">
        <v>66</v>
      </c>
    </row>
    <row r="6" spans="1:9" x14ac:dyDescent="0.25">
      <c r="A6" s="3">
        <v>501</v>
      </c>
      <c r="B6" s="1" t="s">
        <v>63</v>
      </c>
      <c r="C6" s="1" t="s">
        <v>64</v>
      </c>
      <c r="D6" s="1"/>
      <c r="E6" s="32">
        <v>5000</v>
      </c>
      <c r="F6" s="4"/>
    </row>
    <row r="7" spans="1:9" x14ac:dyDescent="0.25">
      <c r="A7" s="3">
        <v>502</v>
      </c>
      <c r="B7" s="1" t="s">
        <v>13</v>
      </c>
      <c r="C7" s="1" t="s">
        <v>56</v>
      </c>
      <c r="D7" s="1"/>
      <c r="E7" s="32">
        <v>133940</v>
      </c>
      <c r="F7" s="4"/>
      <c r="H7" s="42"/>
    </row>
    <row r="8" spans="1:9" x14ac:dyDescent="0.25">
      <c r="A8" s="3">
        <v>502</v>
      </c>
      <c r="B8" s="1" t="s">
        <v>13</v>
      </c>
      <c r="C8" s="1" t="s">
        <v>57</v>
      </c>
      <c r="D8" s="1"/>
      <c r="E8" s="32">
        <v>20000</v>
      </c>
      <c r="F8" s="4"/>
    </row>
    <row r="9" spans="1:9" x14ac:dyDescent="0.25">
      <c r="A9" s="3">
        <v>511</v>
      </c>
      <c r="B9" s="1" t="s">
        <v>14</v>
      </c>
      <c r="C9" s="1" t="s">
        <v>58</v>
      </c>
      <c r="D9" s="1"/>
      <c r="E9" s="32">
        <v>80000</v>
      </c>
      <c r="F9" s="4"/>
    </row>
    <row r="10" spans="1:9" x14ac:dyDescent="0.25">
      <c r="A10" s="3">
        <v>518</v>
      </c>
      <c r="B10" s="1" t="s">
        <v>17</v>
      </c>
      <c r="C10" s="1" t="s">
        <v>60</v>
      </c>
      <c r="D10" s="1"/>
      <c r="E10" s="32">
        <v>15000</v>
      </c>
      <c r="F10" s="4"/>
    </row>
    <row r="11" spans="1:9" x14ac:dyDescent="0.25">
      <c r="A11" s="3">
        <v>518</v>
      </c>
      <c r="B11" s="1" t="s">
        <v>15</v>
      </c>
      <c r="C11" s="1" t="s">
        <v>16</v>
      </c>
      <c r="D11" s="1">
        <v>2500</v>
      </c>
      <c r="E11" s="32">
        <f t="shared" ref="E11" si="0">D11*12</f>
        <v>30000</v>
      </c>
      <c r="F11" s="4"/>
    </row>
    <row r="12" spans="1:9" x14ac:dyDescent="0.25">
      <c r="A12" s="3">
        <v>518</v>
      </c>
      <c r="B12" s="1" t="s">
        <v>17</v>
      </c>
      <c r="C12" s="1" t="s">
        <v>61</v>
      </c>
      <c r="D12" s="1"/>
      <c r="E12" s="32">
        <v>15000</v>
      </c>
      <c r="F12" s="4"/>
    </row>
    <row r="13" spans="1:9" x14ac:dyDescent="0.25">
      <c r="A13" s="3">
        <v>518</v>
      </c>
      <c r="B13" s="1" t="s">
        <v>17</v>
      </c>
      <c r="C13" s="1" t="s">
        <v>51</v>
      </c>
      <c r="D13" s="1">
        <v>1815</v>
      </c>
      <c r="E13" s="32">
        <f>D13*4</f>
        <v>7260</v>
      </c>
      <c r="F13" s="4"/>
    </row>
    <row r="14" spans="1:9" x14ac:dyDescent="0.25">
      <c r="A14" s="3">
        <v>518</v>
      </c>
      <c r="B14" s="1" t="s">
        <v>17</v>
      </c>
      <c r="C14" s="1" t="s">
        <v>53</v>
      </c>
      <c r="D14" s="1">
        <v>2200</v>
      </c>
      <c r="E14" s="32">
        <f>D14*12</f>
        <v>26400</v>
      </c>
      <c r="F14" s="4"/>
    </row>
    <row r="15" spans="1:9" x14ac:dyDescent="0.25">
      <c r="A15" s="31">
        <v>518</v>
      </c>
      <c r="B15" s="11" t="s">
        <v>17</v>
      </c>
      <c r="C15" s="11" t="s">
        <v>59</v>
      </c>
      <c r="D15" s="11"/>
      <c r="E15" s="32">
        <v>10000</v>
      </c>
      <c r="F15" s="12"/>
    </row>
    <row r="16" spans="1:9" x14ac:dyDescent="0.25">
      <c r="A16" s="31">
        <v>518</v>
      </c>
      <c r="B16" s="11" t="s">
        <v>17</v>
      </c>
      <c r="C16" s="11" t="s">
        <v>62</v>
      </c>
      <c r="D16" s="11"/>
      <c r="E16" s="32">
        <v>2400</v>
      </c>
      <c r="F16" s="12"/>
    </row>
    <row r="17" spans="1:6" x14ac:dyDescent="0.25">
      <c r="A17" s="31">
        <v>549</v>
      </c>
      <c r="B17" s="11" t="s">
        <v>26</v>
      </c>
      <c r="C17" s="11" t="s">
        <v>27</v>
      </c>
      <c r="D17" s="11"/>
      <c r="E17" s="32">
        <v>10000</v>
      </c>
      <c r="F17" s="12"/>
    </row>
    <row r="18" spans="1:6" x14ac:dyDescent="0.25">
      <c r="A18" s="29"/>
      <c r="B18" s="30"/>
      <c r="C18" s="30" t="s">
        <v>55</v>
      </c>
      <c r="D18" s="30"/>
      <c r="E18" s="33">
        <f>SUM(E3:E17)</f>
        <v>472000</v>
      </c>
      <c r="F18" s="49" t="s">
        <v>75</v>
      </c>
    </row>
    <row r="19" spans="1:6" x14ac:dyDescent="0.25">
      <c r="A19" s="5" t="s">
        <v>18</v>
      </c>
      <c r="B19" s="1" t="s">
        <v>19</v>
      </c>
      <c r="C19" s="1" t="s">
        <v>67</v>
      </c>
      <c r="D19" s="1"/>
      <c r="E19" s="32">
        <v>534000</v>
      </c>
      <c r="F19" s="4"/>
    </row>
    <row r="20" spans="1:6" x14ac:dyDescent="0.25">
      <c r="A20" s="3">
        <v>521000</v>
      </c>
      <c r="B20" s="1" t="s">
        <v>19</v>
      </c>
      <c r="C20" s="1" t="s">
        <v>68</v>
      </c>
      <c r="D20" s="1"/>
      <c r="E20" s="32">
        <v>30000</v>
      </c>
      <c r="F20" s="4"/>
    </row>
    <row r="21" spans="1:6" x14ac:dyDescent="0.25">
      <c r="A21" s="5" t="s">
        <v>20</v>
      </c>
      <c r="B21" s="1" t="s">
        <v>21</v>
      </c>
      <c r="C21" s="1" t="s">
        <v>22</v>
      </c>
      <c r="D21" s="1"/>
      <c r="E21" s="32">
        <v>10500</v>
      </c>
      <c r="F21" s="4"/>
    </row>
    <row r="22" spans="1:6" ht="15.75" thickBot="1" x14ac:dyDescent="0.3">
      <c r="A22" s="5" t="s">
        <v>23</v>
      </c>
      <c r="B22" s="11" t="s">
        <v>24</v>
      </c>
      <c r="C22" s="11" t="s">
        <v>25</v>
      </c>
      <c r="D22" s="11"/>
      <c r="E22" s="41">
        <v>500</v>
      </c>
      <c r="F22" s="12"/>
    </row>
    <row r="23" spans="1:6" ht="15.75" thickBot="1" x14ac:dyDescent="0.3">
      <c r="A23" s="43"/>
      <c r="B23" s="28"/>
      <c r="C23" s="18" t="s">
        <v>19</v>
      </c>
      <c r="D23" s="18"/>
      <c r="E23" s="44">
        <f>SUM(E19:E22)</f>
        <v>575000</v>
      </c>
      <c r="F23" s="4" t="s">
        <v>73</v>
      </c>
    </row>
    <row r="24" spans="1:6" ht="15.75" thickBot="1" x14ac:dyDescent="0.3">
      <c r="A24" s="25"/>
      <c r="B24" s="26"/>
      <c r="C24" s="26" t="s">
        <v>69</v>
      </c>
      <c r="D24" s="26"/>
      <c r="E24" s="41">
        <v>25000</v>
      </c>
      <c r="F24" s="27"/>
    </row>
    <row r="25" spans="1:6" ht="15.75" thickBot="1" x14ac:dyDescent="0.3">
      <c r="A25" s="45"/>
      <c r="B25" s="28"/>
      <c r="C25" s="18" t="s">
        <v>70</v>
      </c>
      <c r="D25" s="18"/>
      <c r="E25" s="44">
        <f>SUM(E24)</f>
        <v>25000</v>
      </c>
      <c r="F25" s="4" t="s">
        <v>77</v>
      </c>
    </row>
    <row r="26" spans="1:6" ht="15.75" thickBot="1" x14ac:dyDescent="0.3">
      <c r="A26" s="28"/>
      <c r="B26" s="46"/>
      <c r="C26" s="47" t="s">
        <v>28</v>
      </c>
      <c r="D26" s="46"/>
      <c r="E26" s="48">
        <f>SUM(E25,E23,E18)</f>
        <v>1072000</v>
      </c>
      <c r="F26" s="50"/>
    </row>
    <row r="27" spans="1:6" ht="15.75" thickBot="1" x14ac:dyDescent="0.3">
      <c r="A27" s="25"/>
      <c r="B27" s="26"/>
      <c r="C27" s="26"/>
      <c r="D27" s="26"/>
      <c r="E27" s="26"/>
      <c r="F27" s="27"/>
    </row>
    <row r="28" spans="1:6" ht="19.5" thickBot="1" x14ac:dyDescent="0.35">
      <c r="A28" s="54" t="s">
        <v>29</v>
      </c>
      <c r="B28" s="55"/>
      <c r="C28" s="55"/>
      <c r="D28" s="55"/>
      <c r="E28" s="55"/>
      <c r="F28" s="56"/>
    </row>
    <row r="29" spans="1:6" ht="15.75" thickBot="1" x14ac:dyDescent="0.3">
      <c r="A29" s="20" t="s">
        <v>1</v>
      </c>
      <c r="B29" s="21" t="s">
        <v>2</v>
      </c>
      <c r="C29" s="21" t="s">
        <v>30</v>
      </c>
      <c r="D29" s="22" t="s">
        <v>52</v>
      </c>
      <c r="E29" s="35" t="s">
        <v>31</v>
      </c>
      <c r="F29" s="23" t="s">
        <v>6</v>
      </c>
    </row>
    <row r="30" spans="1:6" x14ac:dyDescent="0.25">
      <c r="A30" s="13" t="s">
        <v>32</v>
      </c>
      <c r="B30" s="14" t="s">
        <v>33</v>
      </c>
      <c r="C30" s="14" t="s">
        <v>34</v>
      </c>
      <c r="D30" s="14"/>
      <c r="E30" s="32">
        <v>72000</v>
      </c>
      <c r="F30" s="15" t="s">
        <v>74</v>
      </c>
    </row>
    <row r="31" spans="1:6" x14ac:dyDescent="0.25">
      <c r="A31" s="5" t="s">
        <v>35</v>
      </c>
      <c r="B31" s="1" t="s">
        <v>36</v>
      </c>
      <c r="C31" s="1" t="s">
        <v>54</v>
      </c>
      <c r="D31" s="1"/>
      <c r="E31" s="36">
        <v>400000</v>
      </c>
      <c r="F31" s="4" t="s">
        <v>72</v>
      </c>
    </row>
    <row r="32" spans="1:6" x14ac:dyDescent="0.25">
      <c r="A32" s="3">
        <v>67200</v>
      </c>
      <c r="B32" s="1" t="s">
        <v>36</v>
      </c>
      <c r="C32" s="1" t="s">
        <v>71</v>
      </c>
      <c r="D32" s="1"/>
      <c r="E32" s="36">
        <v>575000</v>
      </c>
      <c r="F32" s="4" t="s">
        <v>73</v>
      </c>
    </row>
    <row r="33" spans="1:6" x14ac:dyDescent="0.25">
      <c r="A33" s="31"/>
      <c r="B33" s="1" t="s">
        <v>36</v>
      </c>
      <c r="C33" s="11" t="s">
        <v>69</v>
      </c>
      <c r="D33" s="11"/>
      <c r="E33" s="37">
        <v>25000</v>
      </c>
      <c r="F33" s="4" t="s">
        <v>76</v>
      </c>
    </row>
    <row r="34" spans="1:6" ht="15.75" thickBot="1" x14ac:dyDescent="0.3">
      <c r="A34" s="10" t="s">
        <v>37</v>
      </c>
      <c r="B34" s="11" t="s">
        <v>38</v>
      </c>
      <c r="C34" s="11" t="s">
        <v>39</v>
      </c>
      <c r="D34" s="11"/>
      <c r="E34" s="37">
        <v>0</v>
      </c>
      <c r="F34" s="12"/>
    </row>
    <row r="35" spans="1:6" ht="15.75" thickBot="1" x14ac:dyDescent="0.3">
      <c r="A35" s="28"/>
      <c r="B35" s="18"/>
      <c r="C35" s="17" t="s">
        <v>40</v>
      </c>
      <c r="D35" s="18"/>
      <c r="E35" s="34">
        <f>SUM(E30:E34)</f>
        <v>1072000</v>
      </c>
      <c r="F35" s="19"/>
    </row>
    <row r="36" spans="1:6" ht="15.75" thickBot="1" x14ac:dyDescent="0.3">
      <c r="A36" s="25"/>
      <c r="B36" s="26"/>
      <c r="C36" s="26"/>
      <c r="D36" s="26"/>
      <c r="E36" s="26"/>
      <c r="F36" s="27"/>
    </row>
    <row r="37" spans="1:6" ht="19.5" thickBot="1" x14ac:dyDescent="0.35">
      <c r="A37" s="54" t="s">
        <v>41</v>
      </c>
      <c r="B37" s="55"/>
      <c r="C37" s="55"/>
      <c r="D37" s="55"/>
      <c r="E37" s="55"/>
      <c r="F37" s="56"/>
    </row>
    <row r="38" spans="1:6" ht="15.75" thickBot="1" x14ac:dyDescent="0.3">
      <c r="A38" s="16" t="s">
        <v>42</v>
      </c>
      <c r="B38" s="17" t="s">
        <v>43</v>
      </c>
      <c r="C38" s="17" t="s">
        <v>44</v>
      </c>
      <c r="D38" s="17" t="s">
        <v>45</v>
      </c>
      <c r="E38" s="18"/>
      <c r="F38" s="19"/>
    </row>
    <row r="39" spans="1:6" x14ac:dyDescent="0.25">
      <c r="A39" s="13" t="s">
        <v>46</v>
      </c>
      <c r="B39" s="14" t="s">
        <v>47</v>
      </c>
      <c r="C39" s="38">
        <f>E26</f>
        <v>1072000</v>
      </c>
      <c r="D39" s="38">
        <f>Náklady!E26</f>
        <v>1072000</v>
      </c>
      <c r="E39" s="14"/>
      <c r="F39" s="15"/>
    </row>
    <row r="40" spans="1:6" x14ac:dyDescent="0.25">
      <c r="A40" s="6" t="s">
        <v>48</v>
      </c>
      <c r="B40" s="2" t="s">
        <v>49</v>
      </c>
      <c r="C40" s="39">
        <f>E35</f>
        <v>1072000</v>
      </c>
      <c r="D40" s="39">
        <f>Náklady!E35</f>
        <v>1072000</v>
      </c>
      <c r="E40" s="1"/>
      <c r="F40" s="4"/>
    </row>
    <row r="41" spans="1:6" ht="15.75" thickBot="1" x14ac:dyDescent="0.3">
      <c r="A41" s="7" t="s">
        <v>50</v>
      </c>
      <c r="B41" s="8"/>
      <c r="C41" s="40"/>
      <c r="D41" s="40">
        <f>D40-D39</f>
        <v>0</v>
      </c>
      <c r="E41" s="8"/>
      <c r="F41" s="9"/>
    </row>
    <row r="44" spans="1:6" x14ac:dyDescent="0.25">
      <c r="A44" t="s">
        <v>65</v>
      </c>
    </row>
  </sheetData>
  <mergeCells count="3">
    <mergeCell ref="A1:F1"/>
    <mergeCell ref="A28:F28"/>
    <mergeCell ref="A37:F37"/>
  </mergeCells>
  <pageMargins left="0.75" right="0.75" top="1" bottom="1" header="0.5" footer="0.5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Pavel Hradil</cp:lastModifiedBy>
  <cp:lastPrinted>2025-11-11T08:28:33Z</cp:lastPrinted>
  <dcterms:created xsi:type="dcterms:W3CDTF">2025-10-24T05:53:02Z</dcterms:created>
  <dcterms:modified xsi:type="dcterms:W3CDTF">2025-11-24T13:16:54Z</dcterms:modified>
</cp:coreProperties>
</file>