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Účetnictví\rozpočty\"/>
    </mc:Choice>
  </mc:AlternateContent>
  <xr:revisionPtr revIDLastSave="0" documentId="8_{8D1F8ED6-0079-46E6-BC20-3482464A80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" i="1" l="1"/>
  <c r="L22" i="1"/>
  <c r="L28" i="1" s="1"/>
  <c r="K22" i="1"/>
  <c r="K28" i="1" s="1"/>
  <c r="J22" i="1"/>
  <c r="J28" i="1" s="1"/>
  <c r="L12" i="1" l="1"/>
  <c r="L17" i="1" s="1"/>
  <c r="K12" i="1"/>
  <c r="K17" i="1" s="1"/>
  <c r="J12" i="1"/>
  <c r="J17" i="1" s="1"/>
  <c r="G19" i="1" l="1"/>
  <c r="G22" i="1" s="1"/>
  <c r="G28" i="1" s="1"/>
  <c r="G11" i="1"/>
  <c r="E12" i="1"/>
  <c r="E17" i="1" s="1"/>
  <c r="F12" i="1"/>
  <c r="F17" i="1" s="1"/>
  <c r="E22" i="1"/>
  <c r="E28" i="1" s="1"/>
  <c r="F22" i="1"/>
  <c r="F28" i="1" s="1"/>
  <c r="H22" i="1"/>
  <c r="H28" i="1" s="1"/>
  <c r="I22" i="1"/>
  <c r="I28" i="1" s="1"/>
  <c r="I12" i="1"/>
  <c r="I17" i="1" s="1"/>
  <c r="H12" i="1"/>
  <c r="H17" i="1" s="1"/>
  <c r="G12" i="1"/>
  <c r="G17" i="1" s="1"/>
  <c r="D17" i="2"/>
  <c r="E27" i="1" l="1"/>
  <c r="F6" i="1" s="1"/>
  <c r="F27" i="1" s="1"/>
  <c r="G27" i="1" s="1"/>
  <c r="H27" i="1" s="1"/>
  <c r="I6" i="1" s="1"/>
  <c r="I27" i="1" s="1"/>
  <c r="J6" i="1" s="1"/>
  <c r="J27" i="1" s="1"/>
  <c r="K6" i="1" s="1"/>
  <c r="K27" i="1" s="1"/>
  <c r="L6" i="1" s="1"/>
  <c r="L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Referent</author>
  </authors>
  <commentList>
    <comment ref="F2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Referent:</t>
        </r>
        <r>
          <rPr>
            <sz val="9"/>
            <color indexed="81"/>
            <rFont val="Tahoma"/>
            <family val="2"/>
            <charset val="238"/>
          </rPr>
          <t xml:space="preserve">
pozemek .hřiště, chodníky, rozhlas</t>
        </r>
      </text>
    </comment>
  </commentList>
</comments>
</file>

<file path=xl/sharedStrings.xml><?xml version="1.0" encoding="utf-8"?>
<sst xmlns="http://schemas.openxmlformats.org/spreadsheetml/2006/main" count="94" uniqueCount="91">
  <si>
    <t>Příjmy</t>
  </si>
  <si>
    <t>A</t>
  </si>
  <si>
    <t>P1</t>
  </si>
  <si>
    <t>třída 1</t>
  </si>
  <si>
    <t xml:space="preserve">Daňové příjmy - ř.4010 </t>
  </si>
  <si>
    <t>P2</t>
  </si>
  <si>
    <t>třída 2</t>
  </si>
  <si>
    <t>Nedaňové příjmy - ř.4020</t>
  </si>
  <si>
    <t>P3</t>
  </si>
  <si>
    <t>třída 3</t>
  </si>
  <si>
    <t>Kapitálové příjmy -ř.4030</t>
  </si>
  <si>
    <t>P4</t>
  </si>
  <si>
    <t>třída 4</t>
  </si>
  <si>
    <t xml:space="preserve">Přijaté dotace </t>
  </si>
  <si>
    <t>Pc</t>
  </si>
  <si>
    <t>součet</t>
  </si>
  <si>
    <t>Příjmy celkem -ř.4050</t>
  </si>
  <si>
    <t xml:space="preserve"> </t>
  </si>
  <si>
    <t>P5</t>
  </si>
  <si>
    <t>úvěry krátkodob.-ř. 8113</t>
  </si>
  <si>
    <t>P6</t>
  </si>
  <si>
    <t>úvěry dlouhodob.-ř.8123</t>
  </si>
  <si>
    <t>P7</t>
  </si>
  <si>
    <t>krátkodob.dluhopis-ř.8111</t>
  </si>
  <si>
    <t>P8</t>
  </si>
  <si>
    <t xml:space="preserve">dlouhodob.dluhopis-ř.8121 </t>
  </si>
  <si>
    <t>P</t>
  </si>
  <si>
    <t>celkem</t>
  </si>
  <si>
    <t>celkem příjmy</t>
  </si>
  <si>
    <t>Výdaje</t>
  </si>
  <si>
    <t>V1</t>
  </si>
  <si>
    <t>třída 5</t>
  </si>
  <si>
    <t>běžné - ř.4210</t>
  </si>
  <si>
    <t>V2</t>
  </si>
  <si>
    <t>třída 6</t>
  </si>
  <si>
    <t>V3</t>
  </si>
  <si>
    <t>třída 7</t>
  </si>
  <si>
    <t>transfery</t>
  </si>
  <si>
    <t>Vc</t>
  </si>
  <si>
    <t>celkem výdaje  - ř.4240</t>
  </si>
  <si>
    <t>V4</t>
  </si>
  <si>
    <t>splátka jistiny kr.úvěrů - ř.8114</t>
  </si>
  <si>
    <t>V5</t>
  </si>
  <si>
    <t>splátka jistiny dl.úvěrů - ř.8124</t>
  </si>
  <si>
    <t>V6</t>
  </si>
  <si>
    <t>splátka jistiny kr.dluhopis-ř.8112</t>
  </si>
  <si>
    <t>V7</t>
  </si>
  <si>
    <t>splátka jistiny dl.dluhopis-ř.8122</t>
  </si>
  <si>
    <t>V9</t>
  </si>
  <si>
    <t>V</t>
  </si>
  <si>
    <t>celkem výdaje</t>
  </si>
  <si>
    <t>Příloha č.1</t>
  </si>
  <si>
    <t>Zdroje vlastního krytí z dotace na I.etapu kanalizace obce Babice</t>
  </si>
  <si>
    <t xml:space="preserve">dotace </t>
  </si>
  <si>
    <t>rok</t>
  </si>
  <si>
    <t>prodej pozemků</t>
  </si>
  <si>
    <t xml:space="preserve"> prodej pozemků</t>
  </si>
  <si>
    <t>2004-06</t>
  </si>
  <si>
    <t>vlastní zdroje na ban.účtu</t>
  </si>
  <si>
    <t>Iva Kačírková,starostka obce Babice</t>
  </si>
  <si>
    <t>Příloha č. 2</t>
  </si>
  <si>
    <t>Podání vysvětlení</t>
  </si>
  <si>
    <t>Podáváme tímto vysvětlení k řádku P4,třída 4,převody mezi vlast.účty v částce</t>
  </si>
  <si>
    <t>539tis.</t>
  </si>
  <si>
    <t>Převody mezi bankovními účty se účtují na položku 4139 - ostatní převody</t>
  </si>
  <si>
    <t>z vlastních fondů,čímž se dostávají do kolonek dotace.Tato sloučená kolonka však</t>
  </si>
  <si>
    <t>pravdivě neinformuje o výši dotace obce Babice.Ve výkaze pro hodnocení plnění</t>
  </si>
  <si>
    <t>rozpočtu ÚSC FIN 2- 12 M pak vykazují zkresleně dotace na správní činnost obce</t>
  </si>
  <si>
    <t>v částce 3tis a 13tis dotace na volby v roce 2004.</t>
  </si>
  <si>
    <t>Proto byl P4,třída 4 v Cash Flow obce Babice rozdělen na tři řádky.</t>
  </si>
  <si>
    <t xml:space="preserve">     </t>
  </si>
  <si>
    <t>Iva Kačírková ,starostka obce Babice</t>
  </si>
  <si>
    <t>Jan Chadraba, starosta obce</t>
  </si>
  <si>
    <t>Vypracoval: Kuprová Renata</t>
  </si>
  <si>
    <t xml:space="preserve">PS peněž.prostř k. 01.01. </t>
  </si>
  <si>
    <t xml:space="preserve">kapitálové - ř.4220 </t>
  </si>
  <si>
    <t>finanční zústatek  31.12.</t>
  </si>
  <si>
    <t xml:space="preserve">Sejmut: </t>
  </si>
  <si>
    <t xml:space="preserve">Odsouhlasen OZ dne:  </t>
  </si>
  <si>
    <t>Rozpočtový výhled pro rok 2026-2030</t>
  </si>
  <si>
    <t>Návrh Střednědobého  rozpočtového  výhledu  2026-2030</t>
  </si>
  <si>
    <t xml:space="preserve">Vyvěšen:  </t>
  </si>
  <si>
    <t>v tis.</t>
  </si>
  <si>
    <t>mš rozšíření</t>
  </si>
  <si>
    <t>FVE</t>
  </si>
  <si>
    <t>nákup pozemků</t>
  </si>
  <si>
    <t>zázemí tech.četa + technika</t>
  </si>
  <si>
    <t>rybník</t>
  </si>
  <si>
    <t>mil</t>
  </si>
  <si>
    <t>náves + komunikace, parkovací stání, dopravní značení</t>
  </si>
  <si>
    <t>ZŠ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</si>
</sst>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00B0F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9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4" fillId="0" borderId="0" xfId="0" applyFont="1"/>
    <xf numFmtId="0" fontId="0" fillId="2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topLeftCell="A2" zoomScale="150" zoomScaleNormal="150" workbookViewId="0">
      <selection activeCell="L20" sqref="L20"/>
    </sheetView>
  </sheetViews>
  <sheetFormatPr defaultRowHeight="12.75" x14ac:dyDescent="0.2"/>
  <cols>
    <col min="1" max="1" width="6.85546875" customWidth="1"/>
    <col min="2" max="2" width="8" customWidth="1"/>
    <col min="3" max="3" width="27.85546875" customWidth="1"/>
    <col min="4" max="4" width="0" hidden="1" customWidth="1"/>
    <col min="5" max="5" width="8.140625" hidden="1" customWidth="1"/>
    <col min="6" max="6" width="9" hidden="1" customWidth="1"/>
    <col min="7" max="7" width="10.85546875" hidden="1" customWidth="1"/>
    <col min="9" max="9" width="7.85546875" customWidth="1"/>
    <col min="16" max="16" width="28.85546875" customWidth="1"/>
  </cols>
  <sheetData>
    <row r="1" spans="1:15" x14ac:dyDescent="0.2">
      <c r="C1" s="1" t="s">
        <v>80</v>
      </c>
    </row>
    <row r="2" spans="1:15" x14ac:dyDescent="0.2">
      <c r="C2" t="s">
        <v>82</v>
      </c>
    </row>
    <row r="4" spans="1:15" x14ac:dyDescent="0.2">
      <c r="C4" t="s">
        <v>0</v>
      </c>
      <c r="O4" t="s">
        <v>17</v>
      </c>
    </row>
    <row r="5" spans="1:15" x14ac:dyDescent="0.2">
      <c r="A5" s="2"/>
      <c r="B5" s="2"/>
      <c r="C5" s="2"/>
      <c r="D5" s="2"/>
      <c r="E5" s="2">
        <v>2018</v>
      </c>
      <c r="F5" s="2">
        <v>2019</v>
      </c>
      <c r="G5" s="5">
        <v>2020</v>
      </c>
      <c r="H5" s="6">
        <v>2026</v>
      </c>
      <c r="I5" s="18">
        <v>2027</v>
      </c>
      <c r="J5" s="6">
        <v>2028</v>
      </c>
      <c r="K5" s="6">
        <v>2029</v>
      </c>
      <c r="L5" s="6">
        <v>2030</v>
      </c>
    </row>
    <row r="6" spans="1:15" x14ac:dyDescent="0.2">
      <c r="A6" s="2" t="s">
        <v>1</v>
      </c>
      <c r="B6" s="2" t="s">
        <v>74</v>
      </c>
      <c r="C6" s="2"/>
      <c r="D6" s="2"/>
      <c r="E6" s="2">
        <v>15140</v>
      </c>
      <c r="F6" s="2">
        <f>E27</f>
        <v>15898</v>
      </c>
      <c r="G6" s="5">
        <v>10539</v>
      </c>
      <c r="H6" s="6">
        <v>20428</v>
      </c>
      <c r="I6" s="18">
        <f t="shared" ref="I6:L6" si="0">H27</f>
        <v>22428</v>
      </c>
      <c r="J6" s="6">
        <f t="shared" si="0"/>
        <v>15903</v>
      </c>
      <c r="K6" s="6">
        <f t="shared" si="0"/>
        <v>3936</v>
      </c>
      <c r="L6" s="6">
        <f t="shared" si="0"/>
        <v>2027</v>
      </c>
    </row>
    <row r="7" spans="1:15" x14ac:dyDescent="0.2">
      <c r="H7" s="6"/>
      <c r="I7" s="18"/>
      <c r="J7" s="6"/>
      <c r="K7" s="6"/>
      <c r="L7" s="6"/>
    </row>
    <row r="8" spans="1:15" x14ac:dyDescent="0.2">
      <c r="A8" s="2" t="s">
        <v>2</v>
      </c>
      <c r="B8" s="2" t="s">
        <v>3</v>
      </c>
      <c r="C8" s="2" t="s">
        <v>4</v>
      </c>
      <c r="D8" s="2"/>
      <c r="E8" s="2">
        <v>15000</v>
      </c>
      <c r="F8" s="2">
        <v>15000</v>
      </c>
      <c r="G8" s="5">
        <v>17516</v>
      </c>
      <c r="H8" s="6">
        <v>33234</v>
      </c>
      <c r="I8" s="18">
        <v>33500</v>
      </c>
      <c r="J8" s="6">
        <v>34000</v>
      </c>
      <c r="K8" s="6">
        <v>34500</v>
      </c>
      <c r="L8" s="6">
        <v>35000</v>
      </c>
      <c r="O8" s="25"/>
    </row>
    <row r="9" spans="1:15" x14ac:dyDescent="0.2">
      <c r="A9" s="2" t="s">
        <v>5</v>
      </c>
      <c r="B9" s="2" t="s">
        <v>6</v>
      </c>
      <c r="C9" s="2" t="s">
        <v>7</v>
      </c>
      <c r="D9" s="2"/>
      <c r="E9" s="2">
        <v>700</v>
      </c>
      <c r="F9" s="2">
        <v>700</v>
      </c>
      <c r="G9" s="5">
        <v>2434</v>
      </c>
      <c r="H9" s="6">
        <v>1545</v>
      </c>
      <c r="I9" s="18">
        <v>1600</v>
      </c>
      <c r="J9" s="6">
        <v>1650</v>
      </c>
      <c r="K9" s="6">
        <v>1700</v>
      </c>
      <c r="L9" s="6">
        <v>1800</v>
      </c>
      <c r="O9" s="25"/>
    </row>
    <row r="10" spans="1:15" x14ac:dyDescent="0.2">
      <c r="A10" s="2" t="s">
        <v>8</v>
      </c>
      <c r="B10" s="2" t="s">
        <v>9</v>
      </c>
      <c r="C10" s="2" t="s">
        <v>10</v>
      </c>
      <c r="D10" s="2"/>
      <c r="E10" s="2">
        <v>200</v>
      </c>
      <c r="F10" s="2">
        <v>200</v>
      </c>
      <c r="G10" s="5">
        <v>152</v>
      </c>
      <c r="H10" s="6">
        <v>18000</v>
      </c>
      <c r="I10" s="18">
        <v>5000</v>
      </c>
      <c r="J10" s="6">
        <v>0</v>
      </c>
      <c r="K10" s="6">
        <v>0</v>
      </c>
      <c r="L10" s="6">
        <v>0</v>
      </c>
      <c r="O10" s="25"/>
    </row>
    <row r="11" spans="1:15" x14ac:dyDescent="0.2">
      <c r="A11" s="2" t="s">
        <v>11</v>
      </c>
      <c r="B11" s="2" t="s">
        <v>12</v>
      </c>
      <c r="C11" s="2" t="s">
        <v>13</v>
      </c>
      <c r="D11" s="2"/>
      <c r="E11" s="2">
        <v>5400</v>
      </c>
      <c r="F11" s="2">
        <v>1500</v>
      </c>
      <c r="G11" s="5">
        <f>12250-9303</f>
        <v>2947</v>
      </c>
      <c r="H11" s="6">
        <v>272</v>
      </c>
      <c r="I11" s="18">
        <v>13280</v>
      </c>
      <c r="J11" s="6">
        <v>22288</v>
      </c>
      <c r="K11" s="6">
        <v>45296</v>
      </c>
      <c r="L11" s="6">
        <v>20304</v>
      </c>
      <c r="O11" s="25"/>
    </row>
    <row r="12" spans="1:15" x14ac:dyDescent="0.2">
      <c r="A12" s="2" t="s">
        <v>14</v>
      </c>
      <c r="B12" s="2" t="s">
        <v>15</v>
      </c>
      <c r="C12" s="2" t="s">
        <v>16</v>
      </c>
      <c r="D12" s="2"/>
      <c r="E12" s="2">
        <f t="shared" ref="E12:L12" si="1">SUM(E8:E11)</f>
        <v>21300</v>
      </c>
      <c r="F12" s="2">
        <f t="shared" si="1"/>
        <v>17400</v>
      </c>
      <c r="G12" s="5">
        <f t="shared" si="1"/>
        <v>23049</v>
      </c>
      <c r="H12" s="6">
        <f t="shared" si="1"/>
        <v>53051</v>
      </c>
      <c r="I12" s="18">
        <f t="shared" si="1"/>
        <v>53380</v>
      </c>
      <c r="J12" s="6">
        <f t="shared" si="1"/>
        <v>57938</v>
      </c>
      <c r="K12" s="6">
        <f t="shared" si="1"/>
        <v>81496</v>
      </c>
      <c r="L12" s="6">
        <f t="shared" si="1"/>
        <v>57104</v>
      </c>
      <c r="O12" s="25"/>
    </row>
    <row r="13" spans="1:15" x14ac:dyDescent="0.2">
      <c r="A13" s="2" t="s">
        <v>18</v>
      </c>
      <c r="B13" s="2"/>
      <c r="C13" s="2" t="s">
        <v>19</v>
      </c>
      <c r="D13" s="2"/>
      <c r="E13" s="2"/>
      <c r="F13" s="2"/>
      <c r="G13" s="5"/>
      <c r="H13" s="6"/>
      <c r="I13" s="18"/>
      <c r="J13" s="6"/>
      <c r="K13" s="6"/>
      <c r="L13" s="6"/>
      <c r="O13" s="25"/>
    </row>
    <row r="14" spans="1:15" x14ac:dyDescent="0.2">
      <c r="A14" s="2" t="s">
        <v>20</v>
      </c>
      <c r="B14" s="2"/>
      <c r="C14" s="2" t="s">
        <v>21</v>
      </c>
      <c r="D14" s="2"/>
      <c r="E14" s="2"/>
      <c r="F14" s="2"/>
      <c r="G14" s="5">
        <v>6029</v>
      </c>
      <c r="H14" s="6"/>
      <c r="I14" s="18"/>
      <c r="J14" s="6"/>
      <c r="K14" s="6"/>
      <c r="L14" s="6"/>
      <c r="O14" s="25"/>
    </row>
    <row r="15" spans="1:15" x14ac:dyDescent="0.2">
      <c r="A15" s="2" t="s">
        <v>22</v>
      </c>
      <c r="B15" s="2"/>
      <c r="C15" s="2" t="s">
        <v>23</v>
      </c>
      <c r="D15" s="2"/>
      <c r="E15" s="2"/>
      <c r="F15" s="2"/>
      <c r="G15" s="5"/>
      <c r="H15" s="6"/>
      <c r="I15" s="18"/>
      <c r="J15" s="6"/>
      <c r="K15" s="6"/>
      <c r="L15" s="6"/>
      <c r="O15" s="25"/>
    </row>
    <row r="16" spans="1:15" ht="13.5" thickBot="1" x14ac:dyDescent="0.25">
      <c r="A16" s="2" t="s">
        <v>24</v>
      </c>
      <c r="B16" s="8"/>
      <c r="C16" s="8" t="s">
        <v>25</v>
      </c>
      <c r="D16" s="8"/>
      <c r="E16" s="8"/>
      <c r="F16" s="8"/>
      <c r="G16" s="9"/>
      <c r="H16" s="10"/>
      <c r="I16" s="19"/>
      <c r="J16" s="10"/>
      <c r="K16" s="10"/>
      <c r="L16" s="10"/>
    </row>
    <row r="17" spans="1:17" ht="13.5" thickBot="1" x14ac:dyDescent="0.25">
      <c r="A17" s="7" t="s">
        <v>26</v>
      </c>
      <c r="B17" s="11" t="s">
        <v>27</v>
      </c>
      <c r="C17" s="12" t="s">
        <v>28</v>
      </c>
      <c r="D17" s="12"/>
      <c r="E17" s="12">
        <f t="shared" ref="E17:L17" si="2">E12+E13+E14+E15+E16</f>
        <v>21300</v>
      </c>
      <c r="F17" s="12">
        <f t="shared" si="2"/>
        <v>17400</v>
      </c>
      <c r="G17" s="12">
        <f t="shared" si="2"/>
        <v>29078</v>
      </c>
      <c r="H17" s="12">
        <f t="shared" si="2"/>
        <v>53051</v>
      </c>
      <c r="I17" s="20">
        <f t="shared" si="2"/>
        <v>53380</v>
      </c>
      <c r="J17" s="24">
        <f t="shared" si="2"/>
        <v>57938</v>
      </c>
      <c r="K17" s="17">
        <f t="shared" si="2"/>
        <v>81496</v>
      </c>
      <c r="L17" s="17">
        <f t="shared" si="2"/>
        <v>57104</v>
      </c>
      <c r="Q17" t="s">
        <v>88</v>
      </c>
    </row>
    <row r="18" spans="1:17" x14ac:dyDescent="0.2">
      <c r="C18" t="s">
        <v>29</v>
      </c>
      <c r="J18" s="23"/>
      <c r="K18" s="23"/>
      <c r="L18" s="23"/>
      <c r="N18" t="s">
        <v>86</v>
      </c>
      <c r="Q18" s="26">
        <v>10</v>
      </c>
    </row>
    <row r="19" spans="1:17" x14ac:dyDescent="0.2">
      <c r="A19" s="5" t="s">
        <v>30</v>
      </c>
      <c r="B19" s="6" t="s">
        <v>31</v>
      </c>
      <c r="C19" s="6" t="s">
        <v>32</v>
      </c>
      <c r="D19" s="6"/>
      <c r="E19" s="6">
        <v>12000</v>
      </c>
      <c r="F19" s="6">
        <v>12000</v>
      </c>
      <c r="G19" s="6">
        <f>21287-9303</f>
        <v>11984</v>
      </c>
      <c r="H19" s="6">
        <v>31546</v>
      </c>
      <c r="I19" s="18">
        <v>32000</v>
      </c>
      <c r="J19" s="6">
        <v>33000</v>
      </c>
      <c r="K19" s="6">
        <v>33500</v>
      </c>
      <c r="L19" s="6">
        <v>34000</v>
      </c>
      <c r="N19" t="s">
        <v>89</v>
      </c>
      <c r="Q19" s="26">
        <v>30</v>
      </c>
    </row>
    <row r="20" spans="1:17" x14ac:dyDescent="0.2">
      <c r="A20" s="5" t="s">
        <v>33</v>
      </c>
      <c r="B20" s="6" t="s">
        <v>34</v>
      </c>
      <c r="C20" s="6" t="s">
        <v>75</v>
      </c>
      <c r="D20" s="6"/>
      <c r="E20" s="6">
        <v>8000</v>
      </c>
      <c r="F20" s="6">
        <v>15300</v>
      </c>
      <c r="G20" s="6">
        <v>13490</v>
      </c>
      <c r="H20" s="6">
        <v>17600</v>
      </c>
      <c r="I20" s="18">
        <v>26000</v>
      </c>
      <c r="J20" s="6">
        <v>35000</v>
      </c>
      <c r="K20" s="6">
        <v>48000</v>
      </c>
      <c r="L20" s="6">
        <v>20000</v>
      </c>
      <c r="N20" t="s">
        <v>83</v>
      </c>
      <c r="Q20" s="26">
        <v>1</v>
      </c>
    </row>
    <row r="21" spans="1:17" x14ac:dyDescent="0.2">
      <c r="A21" s="5" t="s">
        <v>35</v>
      </c>
      <c r="B21" s="6" t="s">
        <v>36</v>
      </c>
      <c r="C21" s="6" t="s">
        <v>37</v>
      </c>
      <c r="D21" s="6"/>
      <c r="E21" s="6">
        <v>8</v>
      </c>
      <c r="F21" s="6">
        <v>8</v>
      </c>
      <c r="G21" s="6"/>
      <c r="H21" s="6"/>
      <c r="I21" s="18"/>
      <c r="J21" s="6"/>
      <c r="K21" s="6"/>
      <c r="L21" s="6"/>
      <c r="N21" t="s">
        <v>84</v>
      </c>
      <c r="Q21" s="26">
        <v>5</v>
      </c>
    </row>
    <row r="22" spans="1:17" x14ac:dyDescent="0.2">
      <c r="A22" s="5" t="s">
        <v>38</v>
      </c>
      <c r="B22" s="6" t="s">
        <v>15</v>
      </c>
      <c r="C22" s="6" t="s">
        <v>39</v>
      </c>
      <c r="D22" s="6"/>
      <c r="E22" s="6">
        <f t="shared" ref="E22:L22" si="3">SUM(E19:E21)</f>
        <v>20008</v>
      </c>
      <c r="F22" s="6">
        <f t="shared" si="3"/>
        <v>27308</v>
      </c>
      <c r="G22" s="6">
        <f t="shared" si="3"/>
        <v>25474</v>
      </c>
      <c r="H22" s="6">
        <f t="shared" si="3"/>
        <v>49146</v>
      </c>
      <c r="I22" s="18">
        <f t="shared" si="3"/>
        <v>58000</v>
      </c>
      <c r="J22" s="6">
        <f t="shared" si="3"/>
        <v>68000</v>
      </c>
      <c r="K22" s="6">
        <f t="shared" si="3"/>
        <v>81500</v>
      </c>
      <c r="L22" s="6">
        <f t="shared" si="3"/>
        <v>54000</v>
      </c>
      <c r="N22" t="s">
        <v>85</v>
      </c>
      <c r="Q22" s="26">
        <v>21</v>
      </c>
    </row>
    <row r="23" spans="1:17" x14ac:dyDescent="0.2">
      <c r="A23" s="5" t="s">
        <v>40</v>
      </c>
      <c r="B23" s="6"/>
      <c r="C23" s="6" t="s">
        <v>41</v>
      </c>
      <c r="D23" s="6"/>
      <c r="E23" s="6"/>
      <c r="F23" s="6"/>
      <c r="G23" s="6"/>
      <c r="H23" s="6"/>
      <c r="I23" s="18"/>
      <c r="J23" s="6"/>
      <c r="K23" s="6"/>
      <c r="L23" s="6"/>
      <c r="N23" t="s">
        <v>87</v>
      </c>
      <c r="Q23" s="26">
        <v>10</v>
      </c>
    </row>
    <row r="24" spans="1:17" x14ac:dyDescent="0.2">
      <c r="A24" s="5" t="s">
        <v>42</v>
      </c>
      <c r="B24" s="6"/>
      <c r="C24" s="6" t="s">
        <v>43</v>
      </c>
      <c r="D24" s="6"/>
      <c r="E24" s="6">
        <v>534</v>
      </c>
      <c r="F24" s="6">
        <v>534</v>
      </c>
      <c r="G24" s="6">
        <v>563</v>
      </c>
      <c r="H24" s="6">
        <v>1905</v>
      </c>
      <c r="I24" s="18">
        <v>1905</v>
      </c>
      <c r="J24" s="6">
        <v>1905</v>
      </c>
      <c r="K24" s="6">
        <v>1905</v>
      </c>
      <c r="L24" s="6">
        <v>1905</v>
      </c>
      <c r="N24" t="s">
        <v>90</v>
      </c>
      <c r="Q24">
        <v>69</v>
      </c>
    </row>
    <row r="25" spans="1:17" x14ac:dyDescent="0.2">
      <c r="A25" s="5" t="s">
        <v>44</v>
      </c>
      <c r="B25" s="6"/>
      <c r="C25" s="6" t="s">
        <v>45</v>
      </c>
      <c r="D25" s="6"/>
      <c r="E25" s="6"/>
      <c r="F25" s="6"/>
      <c r="G25" s="6"/>
      <c r="H25" s="6"/>
      <c r="I25" s="18"/>
      <c r="J25" s="6"/>
      <c r="K25" s="6"/>
      <c r="L25" s="6"/>
      <c r="Q25">
        <f>SUM(Q18:Q24)</f>
        <v>146</v>
      </c>
    </row>
    <row r="26" spans="1:17" ht="13.5" thickBot="1" x14ac:dyDescent="0.25">
      <c r="A26" s="9" t="s">
        <v>46</v>
      </c>
      <c r="B26" s="10"/>
      <c r="C26" s="10" t="s">
        <v>47</v>
      </c>
      <c r="D26" s="10"/>
      <c r="E26" s="10"/>
      <c r="F26" s="10"/>
      <c r="G26" s="10"/>
      <c r="H26" s="10"/>
      <c r="I26" s="19"/>
      <c r="J26" s="10"/>
      <c r="K26" s="10"/>
      <c r="L26" s="10"/>
    </row>
    <row r="27" spans="1:17" ht="13.5" thickBot="1" x14ac:dyDescent="0.25">
      <c r="A27" s="16" t="s">
        <v>48</v>
      </c>
      <c r="B27" s="17"/>
      <c r="C27" s="17" t="s">
        <v>76</v>
      </c>
      <c r="D27" s="17"/>
      <c r="E27" s="17">
        <f t="shared" ref="E27:L27" si="4">E6+E17-E28</f>
        <v>15898</v>
      </c>
      <c r="F27" s="17">
        <f t="shared" si="4"/>
        <v>5456</v>
      </c>
      <c r="G27" s="17">
        <f t="shared" si="4"/>
        <v>13580</v>
      </c>
      <c r="H27" s="17">
        <f t="shared" si="4"/>
        <v>22428</v>
      </c>
      <c r="I27" s="21">
        <f t="shared" si="4"/>
        <v>15903</v>
      </c>
      <c r="J27" s="24">
        <f t="shared" si="4"/>
        <v>3936</v>
      </c>
      <c r="K27" s="17">
        <f t="shared" si="4"/>
        <v>2027</v>
      </c>
      <c r="L27" s="17">
        <f t="shared" si="4"/>
        <v>3226</v>
      </c>
    </row>
    <row r="28" spans="1:17" ht="13.5" thickBot="1" x14ac:dyDescent="0.25">
      <c r="A28" s="13" t="s">
        <v>49</v>
      </c>
      <c r="B28" s="14" t="s">
        <v>27</v>
      </c>
      <c r="C28" s="15" t="s">
        <v>50</v>
      </c>
      <c r="D28" s="15"/>
      <c r="E28" s="15">
        <f t="shared" ref="E28:L28" si="5">E22+E23+E24+E25+E26</f>
        <v>20542</v>
      </c>
      <c r="F28" s="15">
        <f t="shared" si="5"/>
        <v>27842</v>
      </c>
      <c r="G28" s="15">
        <f t="shared" si="5"/>
        <v>26037</v>
      </c>
      <c r="H28" s="15">
        <f t="shared" si="5"/>
        <v>51051</v>
      </c>
      <c r="I28" s="22">
        <f t="shared" si="5"/>
        <v>59905</v>
      </c>
      <c r="J28" s="24">
        <f t="shared" si="5"/>
        <v>69905</v>
      </c>
      <c r="K28" s="17">
        <f t="shared" si="5"/>
        <v>83405</v>
      </c>
      <c r="L28" s="17">
        <f t="shared" si="5"/>
        <v>55905</v>
      </c>
    </row>
    <row r="29" spans="1:17" x14ac:dyDescent="0.2">
      <c r="A29" s="3" t="s">
        <v>73</v>
      </c>
    </row>
    <row r="32" spans="1:17" x14ac:dyDescent="0.2">
      <c r="A32" t="s">
        <v>79</v>
      </c>
    </row>
    <row r="33" spans="1:5" x14ac:dyDescent="0.2">
      <c r="A33" t="s">
        <v>81</v>
      </c>
    </row>
    <row r="34" spans="1:5" x14ac:dyDescent="0.2">
      <c r="A34" t="s">
        <v>77</v>
      </c>
    </row>
    <row r="35" spans="1:5" x14ac:dyDescent="0.2">
      <c r="A35" t="s">
        <v>17</v>
      </c>
      <c r="E35" t="s">
        <v>72</v>
      </c>
    </row>
    <row r="36" spans="1:5" x14ac:dyDescent="0.2">
      <c r="A36" t="s">
        <v>78</v>
      </c>
    </row>
  </sheetData>
  <pageMargins left="0.74791666666666667" right="0.74791666666666667" top="0.98402777777777783" bottom="0.98402777777777783" header="0.51180555555555562" footer="0.51180555555555562"/>
  <pageSetup paperSize="9" firstPageNumber="0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24"/>
  <sheetViews>
    <sheetView workbookViewId="0">
      <selection activeCell="E16" sqref="E16"/>
    </sheetView>
  </sheetViews>
  <sheetFormatPr defaultRowHeight="12.75" x14ac:dyDescent="0.2"/>
  <cols>
    <col min="6" max="6" width="18.42578125" customWidth="1"/>
  </cols>
  <sheetData>
    <row r="3" spans="1:5" x14ac:dyDescent="0.2">
      <c r="B3" t="s">
        <v>51</v>
      </c>
    </row>
    <row r="8" spans="1:5" x14ac:dyDescent="0.2">
      <c r="B8" t="s">
        <v>52</v>
      </c>
    </row>
    <row r="10" spans="1:5" x14ac:dyDescent="0.2">
      <c r="B10" t="s">
        <v>53</v>
      </c>
      <c r="D10">
        <v>10635520</v>
      </c>
    </row>
    <row r="11" spans="1:5" x14ac:dyDescent="0.2">
      <c r="B11" s="4">
        <v>0.25</v>
      </c>
      <c r="D11">
        <v>2658880</v>
      </c>
    </row>
    <row r="13" spans="1:5" x14ac:dyDescent="0.2">
      <c r="A13" t="s">
        <v>54</v>
      </c>
      <c r="B13">
        <v>2005</v>
      </c>
      <c r="D13">
        <v>543000</v>
      </c>
      <c r="E13" t="s">
        <v>55</v>
      </c>
    </row>
    <row r="14" spans="1:5" x14ac:dyDescent="0.2">
      <c r="B14">
        <v>2006</v>
      </c>
      <c r="D14">
        <v>1617000</v>
      </c>
      <c r="E14" t="s">
        <v>56</v>
      </c>
    </row>
    <row r="15" spans="1:5" x14ac:dyDescent="0.2">
      <c r="B15" t="s">
        <v>57</v>
      </c>
      <c r="D15">
        <v>498880</v>
      </c>
      <c r="E15" t="s">
        <v>58</v>
      </c>
    </row>
    <row r="17" spans="4:5" x14ac:dyDescent="0.2">
      <c r="D17">
        <f>SUM(D13:D16)</f>
        <v>2658880</v>
      </c>
    </row>
    <row r="24" spans="4:5" x14ac:dyDescent="0.2">
      <c r="E24" t="s">
        <v>59</v>
      </c>
    </row>
  </sheetData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9"/>
  <sheetViews>
    <sheetView workbookViewId="0">
      <selection activeCell="B14" sqref="B14"/>
    </sheetView>
  </sheetViews>
  <sheetFormatPr defaultRowHeight="12.75" x14ac:dyDescent="0.2"/>
  <sheetData>
    <row r="2" spans="2:3" x14ac:dyDescent="0.2">
      <c r="B2" t="s">
        <v>60</v>
      </c>
    </row>
    <row r="4" spans="2:3" x14ac:dyDescent="0.2">
      <c r="C4" s="1" t="s">
        <v>61</v>
      </c>
    </row>
    <row r="7" spans="2:3" x14ac:dyDescent="0.2">
      <c r="B7" t="s">
        <v>62</v>
      </c>
    </row>
    <row r="8" spans="2:3" x14ac:dyDescent="0.2">
      <c r="B8" t="s">
        <v>63</v>
      </c>
    </row>
    <row r="9" spans="2:3" x14ac:dyDescent="0.2">
      <c r="B9" t="s">
        <v>64</v>
      </c>
    </row>
    <row r="10" spans="2:3" x14ac:dyDescent="0.2">
      <c r="B10" t="s">
        <v>65</v>
      </c>
    </row>
    <row r="11" spans="2:3" x14ac:dyDescent="0.2">
      <c r="B11" t="s">
        <v>66</v>
      </c>
    </row>
    <row r="12" spans="2:3" x14ac:dyDescent="0.2">
      <c r="B12" t="s">
        <v>67</v>
      </c>
    </row>
    <row r="13" spans="2:3" x14ac:dyDescent="0.2">
      <c r="B13" t="s">
        <v>68</v>
      </c>
    </row>
    <row r="14" spans="2:3" x14ac:dyDescent="0.2">
      <c r="B14" t="s">
        <v>69</v>
      </c>
    </row>
    <row r="19" spans="2:6" x14ac:dyDescent="0.2">
      <c r="B19" t="s">
        <v>70</v>
      </c>
      <c r="F19" t="s">
        <v>71</v>
      </c>
    </row>
  </sheetData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Referent</dc:creator>
  <cp:lastModifiedBy>Administrator</cp:lastModifiedBy>
  <cp:lastPrinted>2022-09-23T07:32:11Z</cp:lastPrinted>
  <dcterms:created xsi:type="dcterms:W3CDTF">2015-11-20T10:54:18Z</dcterms:created>
  <dcterms:modified xsi:type="dcterms:W3CDTF">2025-11-24T12:04:18Z</dcterms:modified>
</cp:coreProperties>
</file>