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Evidence\Documents\Zápisy zastupitelstva obce 2022-2026\podklady k ZO\4.ZO\"/>
    </mc:Choice>
  </mc:AlternateContent>
  <xr:revisionPtr revIDLastSave="0" documentId="13_ncr:1_{F7223D15-E0EA-4701-BF23-6DAA6B4B1F87}" xr6:coauthVersionLast="47" xr6:coauthVersionMax="47" xr10:uidLastSave="{00000000-0000-0000-0000-000000000000}"/>
  <bookViews>
    <workbookView xWindow="5085" yWindow="3600" windowWidth="21600" windowHeight="12735" xr2:uid="{00000000-000D-0000-FFFF-FFFF00000000}"/>
  </bookViews>
  <sheets>
    <sheet name="Granty 2022" sheetId="1" r:id="rId1"/>
  </sheets>
  <calcPr calcId="191029"/>
</workbook>
</file>

<file path=xl/calcChain.xml><?xml version="1.0" encoding="utf-8"?>
<calcChain xmlns="http://schemas.openxmlformats.org/spreadsheetml/2006/main">
  <c r="T20" i="1" l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H19" i="1"/>
  <c r="E19" i="1"/>
  <c r="H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H9" i="1"/>
  <c r="E9" i="1"/>
  <c r="H8" i="1"/>
  <c r="E8" i="1"/>
  <c r="H7" i="1"/>
  <c r="E7" i="1"/>
  <c r="H6" i="1"/>
  <c r="E6" i="1"/>
  <c r="H5" i="1"/>
  <c r="E5" i="1"/>
  <c r="H4" i="1"/>
  <c r="E4" i="1"/>
  <c r="H3" i="1"/>
  <c r="E3" i="1"/>
  <c r="H2" i="1"/>
  <c r="E2" i="1"/>
</calcChain>
</file>

<file path=xl/sharedStrings.xml><?xml version="1.0" encoding="utf-8"?>
<sst xmlns="http://schemas.openxmlformats.org/spreadsheetml/2006/main" count="57" uniqueCount="56">
  <si>
    <t>Název organizace</t>
  </si>
  <si>
    <t>Název projektu</t>
  </si>
  <si>
    <t>Členská základna</t>
  </si>
  <si>
    <t>0-15 let</t>
  </si>
  <si>
    <t>Procento 0-15 let</t>
  </si>
  <si>
    <t>Celkový náklad projektu</t>
  </si>
  <si>
    <t xml:space="preserve">Požadovaná dotace </t>
  </si>
  <si>
    <t>Procento dotace z celk. nákladů</t>
  </si>
  <si>
    <t>Novotný</t>
  </si>
  <si>
    <t>Kubeša</t>
  </si>
  <si>
    <t>Vrtalová</t>
  </si>
  <si>
    <t>Hlaváčová</t>
  </si>
  <si>
    <t>Blažková</t>
  </si>
  <si>
    <t>Dorotíková</t>
  </si>
  <si>
    <t>Štefek</t>
  </si>
  <si>
    <t>Hauser</t>
  </si>
  <si>
    <t>Káňová</t>
  </si>
  <si>
    <t>Horák</t>
  </si>
  <si>
    <t>Střalka</t>
  </si>
  <si>
    <t>Přidělená dotace</t>
  </si>
  <si>
    <t>Bike Team Beskydy z.s.</t>
  </si>
  <si>
    <t>Valašský pohár 2023</t>
  </si>
  <si>
    <t>ČSV z.s.</t>
  </si>
  <si>
    <t>Zdravotní stav včelstev</t>
  </si>
  <si>
    <t>Diskgolf Club Frenštátsko z.s.</t>
  </si>
  <si>
    <t>Rekovické diskgolfové akce 2023</t>
  </si>
  <si>
    <t>FK Trojanovice I.</t>
  </si>
  <si>
    <t>Činnost sportovní organizace</t>
  </si>
  <si>
    <t>Horolezecký klub Frenštát, z.s.</t>
  </si>
  <si>
    <t>Materiální podpora lezeckého spolku pro děti základních škol</t>
  </si>
  <si>
    <t>JK Trojanovice</t>
  </si>
  <si>
    <t>Účast mládeže na jezdeckém poháru v rámci ČR + MČR Pony + zkoušky ZZVJ</t>
  </si>
  <si>
    <t>Klub seniorů Trojanovice pod Javorníkem</t>
  </si>
  <si>
    <t>MDŽ, založení klubu, ocenění jubilantů, Velikonoce, Kácení máje, 2x tématický zájezd, Vánoce …</t>
  </si>
  <si>
    <t>Lesní školka a komunitní klub Pecka z.s.</t>
  </si>
  <si>
    <t>Muzeum Novojičínska</t>
  </si>
  <si>
    <t>Akce MNJ - Muzeum ve Frenštátě p. R.  v roce 2023</t>
  </si>
  <si>
    <t>MVDr. Petr Lehnert</t>
  </si>
  <si>
    <t>Tenisová akademie pro děti od 5 do 9 let</t>
  </si>
  <si>
    <t>Myslivecký spolek Horečky</t>
  </si>
  <si>
    <t>Rozvoj kulturního dění a péče o zvěř</t>
  </si>
  <si>
    <t>SDH Trojanovice</t>
  </si>
  <si>
    <t>Celoroční sportovně-vzdělávací činnost mladých hasičů</t>
  </si>
  <si>
    <t>Stáj Bonanza Trojanovice z.s.</t>
  </si>
  <si>
    <t>Podpora činnosti a tradičních akcí</t>
  </si>
  <si>
    <t>Tenisový klub na Dolině z.s.</t>
  </si>
  <si>
    <t>Tenisový klub pro závodní hráče</t>
  </si>
  <si>
    <t>Tělovýchovná jednota Trojanovice Bystré</t>
  </si>
  <si>
    <t>Memoriál Jiřího Jaškovského v kopané</t>
  </si>
  <si>
    <t>Mistrovské soutěže mládeže v kopané</t>
  </si>
  <si>
    <t>Vojtěch Petr</t>
  </si>
  <si>
    <t>Individuální podpora závodního hráče tenisu</t>
  </si>
  <si>
    <t>VSTP Radhošť z Trojanovic</t>
  </si>
  <si>
    <t>Pořízení krojů pro nové členy</t>
  </si>
  <si>
    <t>V rozpočtu</t>
  </si>
  <si>
    <t>Ekologické venkovní WC pro LMŠ Pecka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</si>
</sst>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Kč&quot;"/>
    <numFmt numFmtId="165" formatCode="#,##0\ [$Kč-405]"/>
    <numFmt numFmtId="166" formatCode="#,##0.00&quot; &quot;[$Kč-405];&quot;-&quot;#,##0.00&quot; &quot;[$Kč-405]"/>
  </numFmts>
  <fonts count="5" x14ac:knownFonts="1">
    <font>
      <sz val="10"/>
      <color indexed="8"/>
      <name val="Arial"/>
    </font>
    <font>
      <b/>
      <sz val="9"/>
      <color indexed="8"/>
      <name val="Arial"/>
    </font>
    <font>
      <sz val="9"/>
      <color indexed="8"/>
      <name val="Arial"/>
    </font>
    <font>
      <b/>
      <sz val="10"/>
      <color indexed="8"/>
      <name val="Arial"/>
    </font>
    <font>
      <b/>
      <sz val="9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hair">
        <color indexed="11"/>
      </right>
      <top style="thin">
        <color indexed="11"/>
      </top>
      <bottom style="thin">
        <color indexed="11"/>
      </bottom>
      <diagonal/>
    </border>
    <border>
      <left style="hair">
        <color indexed="11"/>
      </left>
      <right style="hair">
        <color indexed="11"/>
      </right>
      <top style="hair">
        <color indexed="11"/>
      </top>
      <bottom style="hair">
        <color indexed="11"/>
      </bottom>
      <diagonal/>
    </border>
    <border>
      <left style="hair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hair">
        <color indexed="11"/>
      </left>
      <right style="thin">
        <color indexed="11"/>
      </right>
      <top style="hair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hair">
        <color indexed="8"/>
      </right>
      <top style="thin">
        <color indexed="11"/>
      </top>
      <bottom style="thin">
        <color indexed="10"/>
      </bottom>
      <diagonal/>
    </border>
    <border>
      <left style="hair">
        <color indexed="8"/>
      </left>
      <right style="hair">
        <color indexed="8"/>
      </right>
      <top style="thin">
        <color indexed="11"/>
      </top>
      <bottom style="hair">
        <color indexed="8"/>
      </bottom>
      <diagonal/>
    </border>
    <border>
      <left style="hair">
        <color indexed="8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hair">
        <color indexed="8"/>
      </right>
      <top style="thin">
        <color indexed="10"/>
      </top>
      <bottom style="thin">
        <color indexed="1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49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center" wrapText="1"/>
    </xf>
    <xf numFmtId="49" fontId="1" fillId="3" borderId="3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9" fontId="1" fillId="3" borderId="5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9" fontId="2" fillId="2" borderId="2" xfId="0" applyNumberFormat="1" applyFont="1" applyFill="1" applyBorder="1" applyAlignment="1">
      <alignment horizontal="left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readingOrder="1"/>
    </xf>
    <xf numFmtId="165" fontId="2" fillId="2" borderId="4" xfId="0" applyNumberFormat="1" applyFont="1" applyFill="1" applyBorder="1" applyAlignment="1">
      <alignment horizontal="center" vertical="center" readingOrder="1"/>
    </xf>
    <xf numFmtId="165" fontId="2" fillId="2" borderId="7" xfId="0" applyNumberFormat="1" applyFont="1" applyFill="1" applyBorder="1" applyAlignment="1">
      <alignment horizontal="center" vertical="center" readingOrder="1"/>
    </xf>
    <xf numFmtId="165" fontId="2" fillId="0" borderId="3" xfId="0" applyNumberFormat="1" applyFont="1" applyBorder="1" applyAlignment="1">
      <alignment horizontal="center" vertical="center" readingOrder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readingOrder="1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9" fontId="1" fillId="2" borderId="2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0" fillId="2" borderId="1" xfId="0" applyFill="1" applyBorder="1"/>
    <xf numFmtId="9" fontId="0" fillId="2" borderId="1" xfId="0" applyNumberFormat="1" applyFill="1" applyBorder="1"/>
    <xf numFmtId="164" fontId="0" fillId="2" borderId="1" xfId="0" applyNumberFormat="1" applyFill="1" applyBorder="1"/>
    <xf numFmtId="0" fontId="3" fillId="2" borderId="8" xfId="0" applyFont="1" applyFill="1" applyBorder="1"/>
    <xf numFmtId="0" fontId="3" fillId="2" borderId="9" xfId="0" applyFont="1" applyFill="1" applyBorder="1"/>
    <xf numFmtId="1" fontId="3" fillId="2" borderId="10" xfId="0" applyNumberFormat="1" applyFont="1" applyFill="1" applyBorder="1"/>
    <xf numFmtId="0" fontId="4" fillId="2" borderId="11" xfId="0" applyFont="1" applyFill="1" applyBorder="1"/>
    <xf numFmtId="0" fontId="3" fillId="2" borderId="8" xfId="0" applyFont="1" applyFill="1" applyBorder="1" applyAlignment="1">
      <alignment wrapText="1"/>
    </xf>
    <xf numFmtId="166" fontId="2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/>
    <xf numFmtId="0" fontId="3" fillId="2" borderId="12" xfId="0" applyFont="1" applyFill="1" applyBorder="1"/>
    <xf numFmtId="1" fontId="3" fillId="2" borderId="13" xfId="0" applyNumberFormat="1" applyFont="1" applyFill="1" applyBorder="1"/>
    <xf numFmtId="0" fontId="4" fillId="2" borderId="14" xfId="0" applyFont="1" applyFill="1" applyBorder="1"/>
    <xf numFmtId="49" fontId="1" fillId="4" borderId="1" xfId="0" applyNumberFormat="1" applyFont="1" applyFill="1" applyBorder="1" applyAlignment="1">
      <alignment wrapText="1"/>
    </xf>
    <xf numFmtId="166" fontId="1" fillId="4" borderId="1" xfId="0" applyNumberFormat="1" applyFont="1" applyFill="1" applyBorder="1"/>
    <xf numFmtId="0" fontId="3" fillId="0" borderId="1" xfId="0" applyFont="1" applyBorder="1"/>
    <xf numFmtId="9" fontId="3" fillId="0" borderId="1" xfId="0" applyNumberFormat="1" applyFont="1" applyBorder="1"/>
    <xf numFmtId="164" fontId="3" fillId="0" borderId="1" xfId="0" applyNumberFormat="1" applyFont="1" applyBorder="1"/>
    <xf numFmtId="0" fontId="3" fillId="0" borderId="12" xfId="0" applyFont="1" applyBorder="1"/>
    <xf numFmtId="1" fontId="3" fillId="0" borderId="13" xfId="0" applyNumberFormat="1" applyFont="1" applyBorder="1"/>
    <xf numFmtId="0" fontId="4" fillId="0" borderId="14" xfId="0" applyFont="1" applyBorder="1"/>
  </cellXfs>
  <cellStyles count="1">
    <cellStyle name="Normální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BDC0BF"/>
      <rgbColor rgb="FFFF0000"/>
      <rgbColor rgb="FFC0C0C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3"/>
  <sheetViews>
    <sheetView showGridLines="0" tabSelected="1" workbookViewId="0">
      <pane xSplit="1" ySplit="1" topLeftCell="B8" activePane="bottomRight" state="frozen"/>
      <selection pane="topRight"/>
      <selection pane="bottomLeft"/>
      <selection pane="bottomRight" activeCell="B10" sqref="B10"/>
    </sheetView>
  </sheetViews>
  <sheetFormatPr defaultColWidth="8.85546875" defaultRowHeight="12" customHeight="1" x14ac:dyDescent="0.2"/>
  <cols>
    <col min="1" max="1" width="15.140625" style="1" customWidth="1"/>
    <col min="2" max="2" width="20.42578125" style="1" customWidth="1"/>
    <col min="3" max="3" width="9" style="1" customWidth="1"/>
    <col min="4" max="4" width="4.7109375" style="1" customWidth="1"/>
    <col min="5" max="5" width="9.42578125" style="1" customWidth="1"/>
    <col min="6" max="6" width="13" style="1" customWidth="1"/>
    <col min="7" max="7" width="13.140625" style="1" customWidth="1"/>
    <col min="8" max="8" width="12.140625" style="1" customWidth="1"/>
    <col min="9" max="9" width="9.140625" style="1" customWidth="1"/>
    <col min="10" max="10" width="8.28515625" style="1" customWidth="1"/>
    <col min="11" max="11" width="10.28515625" style="1" customWidth="1"/>
    <col min="12" max="19" width="9.140625" style="1" customWidth="1"/>
    <col min="20" max="20" width="9.28515625" style="1" customWidth="1"/>
    <col min="21" max="21" width="8.85546875" style="1" customWidth="1"/>
    <col min="22" max="16384" width="8.85546875" style="1"/>
  </cols>
  <sheetData>
    <row r="1" spans="1:20" ht="32.6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 t="s">
        <v>12</v>
      </c>
      <c r="N1" s="6" t="s">
        <v>13</v>
      </c>
      <c r="O1" s="7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8" t="s">
        <v>19</v>
      </c>
    </row>
    <row r="2" spans="1:20" ht="22.7" customHeight="1" x14ac:dyDescent="0.2">
      <c r="A2" s="9" t="s">
        <v>20</v>
      </c>
      <c r="B2" s="10" t="s">
        <v>21</v>
      </c>
      <c r="C2" s="11">
        <v>22</v>
      </c>
      <c r="D2" s="11">
        <v>19</v>
      </c>
      <c r="E2" s="12">
        <f t="shared" ref="E2:E9" si="0">D2/C2</f>
        <v>0.86363636363636365</v>
      </c>
      <c r="F2" s="13">
        <v>35000</v>
      </c>
      <c r="G2" s="13">
        <v>22500</v>
      </c>
      <c r="H2" s="14">
        <f t="shared" ref="H2:H20" si="1">(G2/F2)</f>
        <v>0.6428571428571429</v>
      </c>
      <c r="I2" s="15">
        <v>10000</v>
      </c>
      <c r="J2" s="16">
        <v>10000</v>
      </c>
      <c r="K2" s="16">
        <v>10000</v>
      </c>
      <c r="L2" s="16">
        <v>9587</v>
      </c>
      <c r="M2" s="17">
        <v>22500</v>
      </c>
      <c r="N2" s="18">
        <v>20000</v>
      </c>
      <c r="O2" s="19">
        <v>12000</v>
      </c>
      <c r="P2" s="16">
        <v>10000</v>
      </c>
      <c r="Q2" s="19">
        <v>12000</v>
      </c>
      <c r="R2" s="16">
        <v>0</v>
      </c>
      <c r="S2" s="16">
        <v>0</v>
      </c>
      <c r="T2" s="20">
        <v>11000</v>
      </c>
    </row>
    <row r="3" spans="1:20" ht="12.75" customHeight="1" x14ac:dyDescent="0.2">
      <c r="A3" s="9" t="s">
        <v>22</v>
      </c>
      <c r="B3" s="10" t="s">
        <v>23</v>
      </c>
      <c r="C3" s="11">
        <v>62</v>
      </c>
      <c r="D3" s="11">
        <v>0</v>
      </c>
      <c r="E3" s="12">
        <f t="shared" si="0"/>
        <v>0</v>
      </c>
      <c r="F3" s="13">
        <v>12000</v>
      </c>
      <c r="G3" s="13">
        <v>10000</v>
      </c>
      <c r="H3" s="14">
        <f t="shared" si="1"/>
        <v>0.83333333333333337</v>
      </c>
      <c r="I3" s="15">
        <v>8000</v>
      </c>
      <c r="J3" s="16">
        <v>5000</v>
      </c>
      <c r="K3" s="16">
        <v>7000</v>
      </c>
      <c r="L3" s="16">
        <v>4261</v>
      </c>
      <c r="M3" s="17">
        <v>10000</v>
      </c>
      <c r="N3" s="21">
        <v>10000</v>
      </c>
      <c r="O3" s="19">
        <v>8000</v>
      </c>
      <c r="P3" s="16">
        <v>10000</v>
      </c>
      <c r="Q3" s="19">
        <v>3000</v>
      </c>
      <c r="R3" s="16">
        <v>5000</v>
      </c>
      <c r="S3" s="16">
        <v>5000</v>
      </c>
      <c r="T3" s="20">
        <v>7000</v>
      </c>
    </row>
    <row r="4" spans="1:20" ht="22.7" customHeight="1" x14ac:dyDescent="0.2">
      <c r="A4" s="9" t="s">
        <v>24</v>
      </c>
      <c r="B4" s="10" t="s">
        <v>25</v>
      </c>
      <c r="C4" s="11">
        <v>25</v>
      </c>
      <c r="D4" s="11">
        <v>6</v>
      </c>
      <c r="E4" s="12">
        <f t="shared" si="0"/>
        <v>0.24</v>
      </c>
      <c r="F4" s="13">
        <v>80500</v>
      </c>
      <c r="G4" s="13">
        <v>20000</v>
      </c>
      <c r="H4" s="14">
        <f t="shared" si="1"/>
        <v>0.2484472049689441</v>
      </c>
      <c r="I4" s="15">
        <v>10000</v>
      </c>
      <c r="J4" s="16">
        <v>10000</v>
      </c>
      <c r="K4" s="16">
        <v>10000</v>
      </c>
      <c r="L4" s="16">
        <v>8522</v>
      </c>
      <c r="M4" s="17">
        <v>20000</v>
      </c>
      <c r="N4" s="21">
        <v>20000</v>
      </c>
      <c r="O4" s="19">
        <v>10000</v>
      </c>
      <c r="P4" s="16">
        <v>10000</v>
      </c>
      <c r="Q4" s="19">
        <v>6000</v>
      </c>
      <c r="R4" s="16">
        <v>3000</v>
      </c>
      <c r="S4" s="16">
        <v>5000</v>
      </c>
      <c r="T4" s="20">
        <v>10000</v>
      </c>
    </row>
    <row r="5" spans="1:20" ht="22.5" customHeight="1" x14ac:dyDescent="0.2">
      <c r="A5" s="9" t="s">
        <v>26</v>
      </c>
      <c r="B5" s="10" t="s">
        <v>27</v>
      </c>
      <c r="C5" s="11">
        <v>62</v>
      </c>
      <c r="D5" s="11">
        <v>0</v>
      </c>
      <c r="E5" s="12">
        <f t="shared" si="0"/>
        <v>0</v>
      </c>
      <c r="F5" s="13">
        <v>166000</v>
      </c>
      <c r="G5" s="13">
        <v>110000</v>
      </c>
      <c r="H5" s="14">
        <f t="shared" si="1"/>
        <v>0.66265060240963858</v>
      </c>
      <c r="I5" s="15">
        <v>10000</v>
      </c>
      <c r="J5" s="16">
        <v>30000</v>
      </c>
      <c r="K5" s="16">
        <v>35000</v>
      </c>
      <c r="L5" s="16">
        <v>46871</v>
      </c>
      <c r="M5" s="17">
        <v>55000</v>
      </c>
      <c r="N5" s="21">
        <v>50000</v>
      </c>
      <c r="O5" s="19">
        <v>60000</v>
      </c>
      <c r="P5" s="16">
        <v>40000</v>
      </c>
      <c r="Q5" s="19">
        <v>33000</v>
      </c>
      <c r="R5" s="16">
        <v>40000</v>
      </c>
      <c r="S5" s="16">
        <v>50000</v>
      </c>
      <c r="T5" s="20">
        <v>41000</v>
      </c>
    </row>
    <row r="6" spans="1:20" ht="32.65" customHeight="1" x14ac:dyDescent="0.2">
      <c r="A6" s="9" t="s">
        <v>28</v>
      </c>
      <c r="B6" s="10" t="s">
        <v>29</v>
      </c>
      <c r="C6" s="11">
        <v>84</v>
      </c>
      <c r="D6" s="11">
        <v>51</v>
      </c>
      <c r="E6" s="12">
        <f t="shared" si="0"/>
        <v>0.6071428571428571</v>
      </c>
      <c r="F6" s="13">
        <v>275000</v>
      </c>
      <c r="G6" s="13">
        <v>20000</v>
      </c>
      <c r="H6" s="14">
        <f t="shared" si="1"/>
        <v>7.2727272727272724E-2</v>
      </c>
      <c r="I6" s="15">
        <v>8000</v>
      </c>
      <c r="J6" s="16">
        <v>10000</v>
      </c>
      <c r="K6" s="16">
        <v>7000</v>
      </c>
      <c r="L6" s="16">
        <v>8522</v>
      </c>
      <c r="M6" s="17">
        <v>20000</v>
      </c>
      <c r="N6" s="21">
        <v>20000</v>
      </c>
      <c r="O6" s="19">
        <v>15000</v>
      </c>
      <c r="P6" s="16">
        <v>10000</v>
      </c>
      <c r="Q6" s="19">
        <v>20000</v>
      </c>
      <c r="R6" s="16">
        <v>0</v>
      </c>
      <c r="S6" s="16">
        <v>0</v>
      </c>
      <c r="T6" s="20">
        <v>11000</v>
      </c>
    </row>
    <row r="7" spans="1:20" ht="42.75" customHeight="1" x14ac:dyDescent="0.2">
      <c r="A7" s="9" t="s">
        <v>30</v>
      </c>
      <c r="B7" s="10" t="s">
        <v>31</v>
      </c>
      <c r="C7" s="11">
        <v>43</v>
      </c>
      <c r="D7" s="11">
        <v>19</v>
      </c>
      <c r="E7" s="12">
        <f t="shared" si="0"/>
        <v>0.44186046511627908</v>
      </c>
      <c r="F7" s="13">
        <v>530784</v>
      </c>
      <c r="G7" s="13">
        <v>60000</v>
      </c>
      <c r="H7" s="14">
        <f t="shared" si="1"/>
        <v>0.11304033279073973</v>
      </c>
      <c r="I7" s="15">
        <v>30000</v>
      </c>
      <c r="J7" s="16">
        <v>30000</v>
      </c>
      <c r="K7" s="16">
        <v>35000</v>
      </c>
      <c r="L7" s="16">
        <v>25566</v>
      </c>
      <c r="M7" s="17">
        <v>10000</v>
      </c>
      <c r="N7" s="21">
        <v>10000</v>
      </c>
      <c r="O7" s="19">
        <v>30000</v>
      </c>
      <c r="P7" s="16">
        <v>40000</v>
      </c>
      <c r="Q7" s="19">
        <v>50000</v>
      </c>
      <c r="R7" s="16">
        <v>40000</v>
      </c>
      <c r="S7" s="16">
        <v>50000</v>
      </c>
      <c r="T7" s="20">
        <v>32000</v>
      </c>
    </row>
    <row r="8" spans="1:20" ht="42.75" customHeight="1" x14ac:dyDescent="0.2">
      <c r="A8" s="9" t="s">
        <v>32</v>
      </c>
      <c r="B8" s="10" t="s">
        <v>33</v>
      </c>
      <c r="C8" s="11">
        <v>32</v>
      </c>
      <c r="D8" s="11">
        <v>0</v>
      </c>
      <c r="E8" s="12">
        <f t="shared" si="0"/>
        <v>0</v>
      </c>
      <c r="F8" s="13">
        <v>36000</v>
      </c>
      <c r="G8" s="13">
        <v>36000</v>
      </c>
      <c r="H8" s="14">
        <f t="shared" si="1"/>
        <v>1</v>
      </c>
      <c r="I8" s="15">
        <v>10000</v>
      </c>
      <c r="J8" s="16">
        <v>20000</v>
      </c>
      <c r="K8" s="16">
        <v>10000</v>
      </c>
      <c r="L8" s="16">
        <v>15339</v>
      </c>
      <c r="M8" s="17">
        <v>36000</v>
      </c>
      <c r="N8" s="21">
        <v>36000</v>
      </c>
      <c r="O8" s="19">
        <v>32000</v>
      </c>
      <c r="P8" s="16">
        <v>30000</v>
      </c>
      <c r="Q8" s="19">
        <v>2000</v>
      </c>
      <c r="R8" s="16">
        <v>30000</v>
      </c>
      <c r="S8" s="16">
        <v>20000</v>
      </c>
      <c r="T8" s="20">
        <v>22000</v>
      </c>
    </row>
    <row r="9" spans="1:20" ht="32.65" customHeight="1" x14ac:dyDescent="0.2">
      <c r="A9" s="9" t="s">
        <v>34</v>
      </c>
      <c r="B9" s="10" t="s">
        <v>55</v>
      </c>
      <c r="C9" s="11">
        <v>80</v>
      </c>
      <c r="D9" s="11">
        <v>40</v>
      </c>
      <c r="E9" s="12">
        <f t="shared" si="0"/>
        <v>0.5</v>
      </c>
      <c r="F9" s="13">
        <v>104000</v>
      </c>
      <c r="G9" s="13">
        <v>50000</v>
      </c>
      <c r="H9" s="14">
        <f t="shared" si="1"/>
        <v>0.48076923076923078</v>
      </c>
      <c r="I9" s="15">
        <v>30000</v>
      </c>
      <c r="J9" s="16">
        <v>20000</v>
      </c>
      <c r="K9" s="16">
        <v>15000</v>
      </c>
      <c r="L9" s="16">
        <v>21305</v>
      </c>
      <c r="M9" s="17">
        <v>18500</v>
      </c>
      <c r="N9" s="21">
        <v>10000</v>
      </c>
      <c r="O9" s="19">
        <v>10000</v>
      </c>
      <c r="P9" s="16">
        <v>20000</v>
      </c>
      <c r="Q9" s="19">
        <v>40000</v>
      </c>
      <c r="R9" s="16">
        <v>40000</v>
      </c>
      <c r="S9" s="16">
        <v>40000</v>
      </c>
      <c r="T9" s="20">
        <v>24000</v>
      </c>
    </row>
    <row r="10" spans="1:20" ht="22.7" customHeight="1" x14ac:dyDescent="0.2">
      <c r="A10" s="9" t="s">
        <v>35</v>
      </c>
      <c r="B10" s="10" t="s">
        <v>36</v>
      </c>
      <c r="C10" s="11">
        <v>0</v>
      </c>
      <c r="D10" s="11">
        <v>0</v>
      </c>
      <c r="E10" s="12">
        <v>0</v>
      </c>
      <c r="F10" s="13">
        <v>80000</v>
      </c>
      <c r="G10" s="13">
        <v>18000</v>
      </c>
      <c r="H10" s="14">
        <f t="shared" si="1"/>
        <v>0.22500000000000001</v>
      </c>
      <c r="I10" s="15">
        <v>5000</v>
      </c>
      <c r="J10" s="16">
        <v>9000</v>
      </c>
      <c r="K10" s="16">
        <v>10000</v>
      </c>
      <c r="L10" s="16">
        <v>7670</v>
      </c>
      <c r="M10" s="17">
        <v>18000</v>
      </c>
      <c r="N10" s="21">
        <v>18000</v>
      </c>
      <c r="O10" s="19">
        <v>5000</v>
      </c>
      <c r="P10" s="16">
        <v>10000</v>
      </c>
      <c r="Q10" s="19">
        <v>3000</v>
      </c>
      <c r="R10" s="16">
        <v>0</v>
      </c>
      <c r="S10" s="16">
        <v>0</v>
      </c>
      <c r="T10" s="20">
        <v>8000</v>
      </c>
    </row>
    <row r="11" spans="1:20" ht="22.7" customHeight="1" x14ac:dyDescent="0.2">
      <c r="A11" s="9" t="s">
        <v>37</v>
      </c>
      <c r="B11" s="10" t="s">
        <v>38</v>
      </c>
      <c r="C11" s="11">
        <v>51</v>
      </c>
      <c r="D11" s="11">
        <v>51</v>
      </c>
      <c r="E11" s="12">
        <f t="shared" ref="E11:E17" si="2">D11/C11</f>
        <v>1</v>
      </c>
      <c r="F11" s="13">
        <v>678480</v>
      </c>
      <c r="G11" s="13">
        <v>101722</v>
      </c>
      <c r="H11" s="14">
        <f t="shared" si="1"/>
        <v>0.14992630586015801</v>
      </c>
      <c r="I11" s="15">
        <v>30000</v>
      </c>
      <c r="J11" s="16">
        <v>60000</v>
      </c>
      <c r="K11" s="16">
        <v>35000</v>
      </c>
      <c r="L11" s="16">
        <v>43343</v>
      </c>
      <c r="M11" s="17">
        <v>10000</v>
      </c>
      <c r="N11" s="21">
        <v>5000</v>
      </c>
      <c r="O11" s="19">
        <v>30000</v>
      </c>
      <c r="P11" s="16">
        <v>20000</v>
      </c>
      <c r="Q11" s="19">
        <v>50000</v>
      </c>
      <c r="R11" s="16">
        <v>30000</v>
      </c>
      <c r="S11" s="16">
        <v>40000</v>
      </c>
      <c r="T11" s="20">
        <v>32000</v>
      </c>
    </row>
    <row r="12" spans="1:20" ht="22.7" customHeight="1" x14ac:dyDescent="0.2">
      <c r="A12" s="9" t="s">
        <v>39</v>
      </c>
      <c r="B12" s="10" t="s">
        <v>40</v>
      </c>
      <c r="C12" s="11">
        <v>14</v>
      </c>
      <c r="D12" s="11">
        <v>0</v>
      </c>
      <c r="E12" s="12">
        <f t="shared" si="2"/>
        <v>0</v>
      </c>
      <c r="F12" s="13">
        <v>32000</v>
      </c>
      <c r="G12" s="13">
        <v>27000</v>
      </c>
      <c r="H12" s="14">
        <f t="shared" si="1"/>
        <v>0.84375</v>
      </c>
      <c r="I12" s="15">
        <v>10000</v>
      </c>
      <c r="J12" s="16">
        <v>18000</v>
      </c>
      <c r="K12" s="16">
        <v>18000</v>
      </c>
      <c r="L12" s="16">
        <v>11505</v>
      </c>
      <c r="M12" s="17">
        <v>18000</v>
      </c>
      <c r="N12" s="21">
        <v>27000</v>
      </c>
      <c r="O12" s="19">
        <v>12000</v>
      </c>
      <c r="P12" s="16">
        <v>20000</v>
      </c>
      <c r="Q12" s="19">
        <v>3000</v>
      </c>
      <c r="R12" s="16">
        <v>5000</v>
      </c>
      <c r="S12" s="16">
        <v>5000</v>
      </c>
      <c r="T12" s="20">
        <v>13000</v>
      </c>
    </row>
    <row r="13" spans="1:20" ht="32.65" customHeight="1" x14ac:dyDescent="0.2">
      <c r="A13" s="9" t="s">
        <v>41</v>
      </c>
      <c r="B13" s="10" t="s">
        <v>42</v>
      </c>
      <c r="C13" s="11">
        <v>82</v>
      </c>
      <c r="D13" s="11">
        <v>21</v>
      </c>
      <c r="E13" s="12">
        <f t="shared" si="2"/>
        <v>0.25609756097560976</v>
      </c>
      <c r="F13" s="13">
        <v>50000</v>
      </c>
      <c r="G13" s="13">
        <v>42000</v>
      </c>
      <c r="H13" s="14">
        <f t="shared" si="1"/>
        <v>0.84</v>
      </c>
      <c r="I13" s="15">
        <v>42000</v>
      </c>
      <c r="J13" s="16">
        <v>42000</v>
      </c>
      <c r="K13" s="16">
        <v>33000</v>
      </c>
      <c r="L13" s="16">
        <v>17896</v>
      </c>
      <c r="M13" s="17">
        <v>42000</v>
      </c>
      <c r="N13" s="21">
        <v>42000</v>
      </c>
      <c r="O13" s="19">
        <v>36000</v>
      </c>
      <c r="P13" s="16">
        <v>30000</v>
      </c>
      <c r="Q13" s="19">
        <v>30000</v>
      </c>
      <c r="R13" s="16">
        <v>30000</v>
      </c>
      <c r="S13" s="16">
        <v>30000</v>
      </c>
      <c r="T13" s="20">
        <v>34000</v>
      </c>
    </row>
    <row r="14" spans="1:20" ht="22.7" customHeight="1" x14ac:dyDescent="0.2">
      <c r="A14" s="9" t="s">
        <v>43</v>
      </c>
      <c r="B14" s="10" t="s">
        <v>44</v>
      </c>
      <c r="C14" s="11">
        <v>32</v>
      </c>
      <c r="D14" s="11">
        <v>22</v>
      </c>
      <c r="E14" s="12">
        <f t="shared" si="2"/>
        <v>0.6875</v>
      </c>
      <c r="F14" s="13">
        <v>150000</v>
      </c>
      <c r="G14" s="13">
        <v>50000</v>
      </c>
      <c r="H14" s="14">
        <f t="shared" si="1"/>
        <v>0.33333333333333331</v>
      </c>
      <c r="I14" s="15">
        <v>17000</v>
      </c>
      <c r="J14" s="16">
        <v>25000</v>
      </c>
      <c r="K14" s="16">
        <v>30000</v>
      </c>
      <c r="L14" s="16">
        <v>21305</v>
      </c>
      <c r="M14" s="17">
        <v>45000</v>
      </c>
      <c r="N14" s="21">
        <v>50000</v>
      </c>
      <c r="O14" s="19">
        <v>30000</v>
      </c>
      <c r="P14" s="16">
        <v>30000</v>
      </c>
      <c r="Q14" s="19">
        <v>30000</v>
      </c>
      <c r="R14" s="16">
        <v>20000</v>
      </c>
      <c r="S14" s="16">
        <v>40000</v>
      </c>
      <c r="T14" s="20">
        <v>31000</v>
      </c>
    </row>
    <row r="15" spans="1:20" ht="22.7" customHeight="1" x14ac:dyDescent="0.2">
      <c r="A15" s="9" t="s">
        <v>45</v>
      </c>
      <c r="B15" s="10" t="s">
        <v>46</v>
      </c>
      <c r="C15" s="11">
        <v>56</v>
      </c>
      <c r="D15" s="11">
        <v>44</v>
      </c>
      <c r="E15" s="12">
        <f t="shared" si="2"/>
        <v>0.7857142857142857</v>
      </c>
      <c r="F15" s="13">
        <v>1812200</v>
      </c>
      <c r="G15" s="13">
        <v>181220</v>
      </c>
      <c r="H15" s="14">
        <f t="shared" si="1"/>
        <v>0.1</v>
      </c>
      <c r="I15" s="15">
        <v>30000</v>
      </c>
      <c r="J15" s="16">
        <v>60000</v>
      </c>
      <c r="K15" s="16">
        <v>50000</v>
      </c>
      <c r="L15" s="16">
        <v>77217</v>
      </c>
      <c r="M15" s="17">
        <v>20000</v>
      </c>
      <c r="N15" s="21">
        <v>26781</v>
      </c>
      <c r="O15" s="19">
        <v>30000</v>
      </c>
      <c r="P15" s="16">
        <v>35000</v>
      </c>
      <c r="Q15" s="19">
        <v>30000</v>
      </c>
      <c r="R15" s="16">
        <v>20000</v>
      </c>
      <c r="S15" s="16">
        <v>10000</v>
      </c>
      <c r="T15" s="20">
        <v>35000</v>
      </c>
    </row>
    <row r="16" spans="1:20" ht="32.65" customHeight="1" x14ac:dyDescent="0.2">
      <c r="A16" s="9" t="s">
        <v>47</v>
      </c>
      <c r="B16" s="10" t="s">
        <v>48</v>
      </c>
      <c r="C16" s="11">
        <v>103</v>
      </c>
      <c r="D16" s="11">
        <v>53</v>
      </c>
      <c r="E16" s="12">
        <f t="shared" si="2"/>
        <v>0.5145631067961165</v>
      </c>
      <c r="F16" s="13">
        <v>40000</v>
      </c>
      <c r="G16" s="13">
        <v>15000</v>
      </c>
      <c r="H16" s="14">
        <f t="shared" si="1"/>
        <v>0.375</v>
      </c>
      <c r="I16" s="15">
        <v>10000</v>
      </c>
      <c r="J16" s="16">
        <v>7000</v>
      </c>
      <c r="K16" s="16">
        <v>10000</v>
      </c>
      <c r="L16" s="16">
        <v>6391</v>
      </c>
      <c r="M16" s="17">
        <v>15000</v>
      </c>
      <c r="N16" s="21">
        <v>15000</v>
      </c>
      <c r="O16" s="19">
        <v>5000</v>
      </c>
      <c r="P16" s="16">
        <v>10000</v>
      </c>
      <c r="Q16" s="19">
        <v>8000</v>
      </c>
      <c r="R16" s="16">
        <v>12000</v>
      </c>
      <c r="S16" s="16">
        <v>10000</v>
      </c>
      <c r="T16" s="20">
        <v>10000</v>
      </c>
    </row>
    <row r="17" spans="1:20" ht="32.65" customHeight="1" x14ac:dyDescent="0.2">
      <c r="A17" s="9" t="s">
        <v>47</v>
      </c>
      <c r="B17" s="10" t="s">
        <v>49</v>
      </c>
      <c r="C17" s="11">
        <v>103</v>
      </c>
      <c r="D17" s="11">
        <v>53</v>
      </c>
      <c r="E17" s="12">
        <f t="shared" si="2"/>
        <v>0.5145631067961165</v>
      </c>
      <c r="F17" s="13">
        <v>240000</v>
      </c>
      <c r="G17" s="13">
        <v>120000</v>
      </c>
      <c r="H17" s="14">
        <f t="shared" si="1"/>
        <v>0.5</v>
      </c>
      <c r="I17" s="15">
        <v>120000</v>
      </c>
      <c r="J17" s="16">
        <v>80000</v>
      </c>
      <c r="K17" s="16">
        <v>65000</v>
      </c>
      <c r="L17" s="16">
        <v>51132</v>
      </c>
      <c r="M17" s="17">
        <v>50000</v>
      </c>
      <c r="N17" s="21">
        <v>50000</v>
      </c>
      <c r="O17" s="19">
        <v>90000</v>
      </c>
      <c r="P17" s="16">
        <v>60000</v>
      </c>
      <c r="Q17" s="19">
        <v>60000</v>
      </c>
      <c r="R17" s="16">
        <v>110000</v>
      </c>
      <c r="S17" s="16">
        <v>80000</v>
      </c>
      <c r="T17" s="20">
        <v>74000</v>
      </c>
    </row>
    <row r="18" spans="1:20" ht="22.7" customHeight="1" x14ac:dyDescent="0.2">
      <c r="A18" s="9" t="s">
        <v>50</v>
      </c>
      <c r="B18" s="10" t="s">
        <v>51</v>
      </c>
      <c r="C18" s="11">
        <v>0</v>
      </c>
      <c r="D18" s="11">
        <v>0</v>
      </c>
      <c r="E18" s="12">
        <v>0</v>
      </c>
      <c r="F18" s="13">
        <v>378000</v>
      </c>
      <c r="G18" s="13">
        <v>90000</v>
      </c>
      <c r="H18" s="14">
        <f t="shared" si="1"/>
        <v>0.23809523809523808</v>
      </c>
      <c r="I18" s="15">
        <v>20000</v>
      </c>
      <c r="J18" s="16">
        <v>14000</v>
      </c>
      <c r="K18" s="16">
        <v>40000</v>
      </c>
      <c r="L18" s="16">
        <v>38349</v>
      </c>
      <c r="M18" s="17">
        <v>10000</v>
      </c>
      <c r="N18" s="21">
        <v>10000</v>
      </c>
      <c r="O18" s="19">
        <v>35000</v>
      </c>
      <c r="P18" s="16">
        <v>0</v>
      </c>
      <c r="Q18" s="19">
        <v>60000</v>
      </c>
      <c r="R18" s="16">
        <v>45000</v>
      </c>
      <c r="S18" s="16">
        <v>35000</v>
      </c>
      <c r="T18" s="20">
        <v>28000</v>
      </c>
    </row>
    <row r="19" spans="1:20" ht="22.7" customHeight="1" x14ac:dyDescent="0.2">
      <c r="A19" s="9" t="s">
        <v>52</v>
      </c>
      <c r="B19" s="10" t="s">
        <v>53</v>
      </c>
      <c r="C19" s="11">
        <v>40</v>
      </c>
      <c r="D19" s="11">
        <v>0</v>
      </c>
      <c r="E19" s="12">
        <f>D19/C19</f>
        <v>0</v>
      </c>
      <c r="F19" s="13">
        <v>500000</v>
      </c>
      <c r="G19" s="13">
        <v>200000</v>
      </c>
      <c r="H19" s="14">
        <f t="shared" si="1"/>
        <v>0.4</v>
      </c>
      <c r="I19" s="15">
        <v>100000</v>
      </c>
      <c r="J19" s="16">
        <v>50000</v>
      </c>
      <c r="K19" s="16">
        <v>80000</v>
      </c>
      <c r="L19" s="16">
        <v>85219</v>
      </c>
      <c r="M19" s="17">
        <v>80000</v>
      </c>
      <c r="N19" s="21">
        <v>80219</v>
      </c>
      <c r="O19" s="19">
        <v>50000</v>
      </c>
      <c r="P19" s="16">
        <v>115000</v>
      </c>
      <c r="Q19" s="19">
        <v>60000</v>
      </c>
      <c r="R19" s="16">
        <v>70000</v>
      </c>
      <c r="S19" s="16">
        <v>80000</v>
      </c>
      <c r="T19" s="20">
        <v>77000</v>
      </c>
    </row>
    <row r="20" spans="1:20" ht="12.75" customHeight="1" x14ac:dyDescent="0.2">
      <c r="A20" s="22"/>
      <c r="B20" s="22"/>
      <c r="C20" s="22"/>
      <c r="D20" s="22"/>
      <c r="E20" s="23"/>
      <c r="F20" s="24">
        <f>SUM(F2:F19)</f>
        <v>5199964</v>
      </c>
      <c r="G20" s="24">
        <f>SUM(G2:G19)</f>
        <v>1173442</v>
      </c>
      <c r="H20" s="25">
        <f t="shared" si="1"/>
        <v>0.22566348536259098</v>
      </c>
      <c r="I20" s="26">
        <f t="shared" ref="I20:S20" si="3">$B$23-SUM(I2:I19)</f>
        <v>0</v>
      </c>
      <c r="J20" s="26">
        <f t="shared" si="3"/>
        <v>0</v>
      </c>
      <c r="K20" s="26">
        <f t="shared" si="3"/>
        <v>0</v>
      </c>
      <c r="L20" s="26">
        <f t="shared" si="3"/>
        <v>0</v>
      </c>
      <c r="M20" s="26">
        <f t="shared" si="3"/>
        <v>0</v>
      </c>
      <c r="N20" s="26">
        <f t="shared" si="3"/>
        <v>0</v>
      </c>
      <c r="O20" s="26">
        <f t="shared" si="3"/>
        <v>0</v>
      </c>
      <c r="P20" s="26">
        <f t="shared" si="3"/>
        <v>0</v>
      </c>
      <c r="Q20" s="26">
        <f t="shared" si="3"/>
        <v>0</v>
      </c>
      <c r="R20" s="26">
        <f t="shared" si="3"/>
        <v>0</v>
      </c>
      <c r="S20" s="26">
        <f t="shared" si="3"/>
        <v>0</v>
      </c>
      <c r="T20" s="20">
        <f>B23-SUM(T2:T19)</f>
        <v>0</v>
      </c>
    </row>
    <row r="21" spans="1:20" ht="13.7" customHeight="1" x14ac:dyDescent="0.2">
      <c r="A21" s="27"/>
      <c r="B21" s="28"/>
      <c r="C21" s="28"/>
      <c r="D21" s="28"/>
      <c r="E21" s="29"/>
      <c r="F21" s="30"/>
      <c r="G21" s="30"/>
      <c r="H21" s="29"/>
      <c r="I21" s="31"/>
      <c r="J21" s="31"/>
      <c r="K21" s="31"/>
      <c r="L21" s="31"/>
      <c r="M21" s="32"/>
      <c r="N21" s="33"/>
      <c r="O21" s="34"/>
      <c r="P21" s="31"/>
      <c r="Q21" s="31"/>
      <c r="R21" s="31"/>
      <c r="S21" s="31"/>
      <c r="T21" s="35"/>
    </row>
    <row r="22" spans="1:20" ht="13.7" customHeight="1" x14ac:dyDescent="0.2">
      <c r="A22" s="27"/>
      <c r="B22" s="36"/>
      <c r="C22" s="28"/>
      <c r="D22" s="28"/>
      <c r="E22" s="29"/>
      <c r="F22" s="30"/>
      <c r="G22" s="30"/>
      <c r="H22" s="29"/>
      <c r="I22" s="37"/>
      <c r="J22" s="37"/>
      <c r="K22" s="37"/>
      <c r="L22" s="37"/>
      <c r="M22" s="38"/>
      <c r="N22" s="39"/>
      <c r="O22" s="40"/>
      <c r="P22" s="37"/>
      <c r="Q22" s="37"/>
      <c r="R22" s="37"/>
      <c r="S22" s="37"/>
      <c r="T22" s="27"/>
    </row>
    <row r="23" spans="1:20" ht="13.7" customHeight="1" x14ac:dyDescent="0.2">
      <c r="A23" s="41" t="s">
        <v>54</v>
      </c>
      <c r="B23" s="42">
        <v>500000</v>
      </c>
      <c r="C23" s="43"/>
      <c r="D23" s="43"/>
      <c r="E23" s="44"/>
      <c r="F23" s="45"/>
      <c r="G23" s="45"/>
      <c r="H23" s="44"/>
      <c r="I23" s="43"/>
      <c r="J23" s="43"/>
      <c r="K23" s="43"/>
      <c r="L23" s="43"/>
      <c r="M23" s="46"/>
      <c r="N23" s="47"/>
      <c r="O23" s="48"/>
      <c r="P23" s="43"/>
      <c r="Q23" s="43"/>
      <c r="R23" s="43"/>
      <c r="S23" s="43"/>
      <c r="T23" s="27"/>
    </row>
  </sheetData>
  <conditionalFormatting sqref="B22:B23">
    <cfRule type="cellIs" dxfId="0" priority="1" stopIfTrue="1" operator="lessThan">
      <formula>0</formula>
    </cfRule>
  </conditionalFormatting>
  <pageMargins left="0.19685" right="0.19685" top="0.19685" bottom="0.19685" header="0.51181100000000002" footer="0.51181100000000002"/>
  <pageSetup scale="66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Granty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Evidence</dc:creator>
  <cp:lastModifiedBy>Evidence</cp:lastModifiedBy>
  <cp:lastPrinted>2023-04-24T11:08:05Z</cp:lastPrinted>
  <dcterms:created xsi:type="dcterms:W3CDTF">2023-04-24T11:05:39Z</dcterms:created>
  <dcterms:modified xsi:type="dcterms:W3CDTF">2023-04-24T11:20:34Z</dcterms:modified>
</cp:coreProperties>
</file>