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P:\! STRATEGICKÉ ROZVOJOVÉ DOKUMENTY\"/>
    </mc:Choice>
  </mc:AlternateContent>
  <xr:revisionPtr revIDLastSave="0" documentId="13_ncr:1_{82D0A44F-10D7-4C97-AD40-A58475464FFC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eznam projektů" sheetId="1" r:id="rId1"/>
    <sheet name="Dotace" sheetId="2" r:id="rId2"/>
    <sheet name="Dodatek" sheetId="3" r:id="rId3"/>
  </sheets>
  <definedNames>
    <definedName name="_xlnm._FilterDatabase" localSheetId="0" hidden="1">'Seznam projektů'!$I$1:$I$1200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" l="1"/>
  <c r="F136" i="1"/>
  <c r="F145" i="1"/>
  <c r="F144" i="1"/>
  <c r="F137" i="1"/>
  <c r="F126" i="1"/>
  <c r="F141" i="1"/>
  <c r="F140" i="1"/>
  <c r="F138" i="1"/>
  <c r="F153" i="1"/>
  <c r="F154" i="1"/>
  <c r="F160" i="1"/>
  <c r="F166" i="1"/>
  <c r="F27" i="1"/>
  <c r="F16" i="1"/>
  <c r="F15" i="1"/>
  <c r="F28" i="1"/>
  <c r="F139" i="1"/>
  <c r="F134" i="1"/>
  <c r="F26" i="1"/>
  <c r="F13" i="1"/>
  <c r="F75" i="1"/>
  <c r="F36" i="1"/>
  <c r="F37" i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6" i="2"/>
  <c r="C6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6" i="2"/>
  <c r="F11" i="1"/>
  <c r="F74" i="1"/>
  <c r="F73" i="1"/>
  <c r="F31" i="1"/>
  <c r="F30" i="1"/>
  <c r="F24" i="1"/>
  <c r="F47" i="1"/>
  <c r="F46" i="1"/>
  <c r="F245" i="1"/>
  <c r="F76" i="1"/>
  <c r="F43" i="1"/>
  <c r="F42" i="1"/>
  <c r="F59" i="1"/>
  <c r="F69" i="1"/>
  <c r="F68" i="1"/>
  <c r="F67" i="1"/>
  <c r="F66" i="1"/>
  <c r="F29" i="1"/>
  <c r="G34" i="1"/>
  <c r="E34" i="1"/>
  <c r="F72" i="1"/>
  <c r="F41" i="1"/>
  <c r="F25" i="1"/>
  <c r="F23" i="1"/>
  <c r="F22" i="1"/>
  <c r="F10" i="1"/>
  <c r="F9" i="1"/>
  <c r="F8" i="1"/>
  <c r="F18" i="1"/>
  <c r="F17" i="1"/>
  <c r="F14" i="1"/>
  <c r="F12" i="1"/>
  <c r="F50" i="1"/>
  <c r="F58" i="1"/>
  <c r="F57" i="1"/>
  <c r="F64" i="1"/>
  <c r="F49" i="1"/>
  <c r="F56" i="1"/>
  <c r="F55" i="1"/>
  <c r="F54" i="1"/>
  <c r="F53" i="1"/>
  <c r="F52" i="1"/>
  <c r="F51" i="1"/>
  <c r="F60" i="1"/>
  <c r="F61" i="1"/>
  <c r="F62" i="1"/>
  <c r="F63" i="1"/>
  <c r="F230" i="1"/>
  <c r="F84" i="1"/>
  <c r="F101" i="1"/>
  <c r="F256" i="1"/>
  <c r="F255" i="1"/>
  <c r="F216" i="1"/>
  <c r="F248" i="1"/>
  <c r="F249" i="1"/>
  <c r="F250" i="1"/>
  <c r="F253" i="1"/>
  <c r="F254" i="1"/>
  <c r="F251" i="1"/>
  <c r="F252" i="1"/>
  <c r="F226" i="1"/>
  <c r="F207" i="1"/>
  <c r="F208" i="1"/>
  <c r="F209" i="1"/>
  <c r="F210" i="1"/>
  <c r="F211" i="1"/>
  <c r="F212" i="1"/>
  <c r="F213" i="1"/>
  <c r="F214" i="1"/>
  <c r="F215" i="1"/>
  <c r="F225" i="1"/>
  <c r="F224" i="1"/>
  <c r="F223" i="1"/>
  <c r="F222" i="1"/>
  <c r="F231" i="1"/>
  <c r="F247" i="1"/>
  <c r="F246" i="1"/>
  <c r="F204" i="1"/>
  <c r="F203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183" i="1"/>
  <c r="F189" i="1"/>
  <c r="F193" i="1"/>
  <c r="F191" i="1"/>
  <c r="F187" i="1"/>
  <c r="F161" i="1"/>
  <c r="F150" i="1"/>
  <c r="F152" i="1"/>
  <c r="F83" i="1"/>
  <c r="F82" i="1"/>
  <c r="F96" i="1"/>
  <c r="F151" i="1"/>
  <c r="F192" i="1"/>
  <c r="F194" i="1"/>
  <c r="F182" i="1"/>
  <c r="F176" i="1"/>
  <c r="G229" i="1"/>
  <c r="F206" i="1"/>
  <c r="F87" i="1"/>
  <c r="F88" i="1"/>
  <c r="F86" i="1"/>
  <c r="F81" i="1"/>
  <c r="F85" i="1"/>
  <c r="F205" i="1"/>
  <c r="F221" i="1"/>
  <c r="F202" i="1"/>
  <c r="F217" i="1"/>
  <c r="F128" i="1"/>
  <c r="F114" i="1"/>
  <c r="F116" i="1"/>
  <c r="F142" i="1"/>
  <c r="F95" i="1"/>
  <c r="F107" i="1"/>
  <c r="F102" i="1"/>
  <c r="F106" i="1"/>
  <c r="F90" i="1"/>
  <c r="F65" i="1"/>
  <c r="F227" i="1"/>
  <c r="F188" i="1"/>
  <c r="F184" i="1"/>
  <c r="F181" i="1"/>
  <c r="F180" i="1"/>
  <c r="G179" i="1"/>
  <c r="E179" i="1"/>
  <c r="F177" i="1"/>
  <c r="F175" i="1"/>
  <c r="F174" i="1"/>
  <c r="F173" i="1"/>
  <c r="G172" i="1"/>
  <c r="E172" i="1"/>
  <c r="F195" i="1"/>
  <c r="F190" i="1"/>
  <c r="G186" i="1"/>
  <c r="E186" i="1"/>
  <c r="E198" i="1"/>
  <c r="G198" i="1"/>
  <c r="F199" i="1"/>
  <c r="F200" i="1"/>
  <c r="F201" i="1"/>
  <c r="E219" i="1"/>
  <c r="G219" i="1"/>
  <c r="F220" i="1"/>
  <c r="E229" i="1"/>
  <c r="F232" i="1"/>
  <c r="F170" i="1"/>
  <c r="F169" i="1"/>
  <c r="F168" i="1"/>
  <c r="F167" i="1"/>
  <c r="F165" i="1"/>
  <c r="F162" i="1"/>
  <c r="F159" i="1"/>
  <c r="G158" i="1"/>
  <c r="E158" i="1"/>
  <c r="F156" i="1"/>
  <c r="F155" i="1"/>
  <c r="G149" i="1"/>
  <c r="E149" i="1"/>
  <c r="F262" i="1"/>
  <c r="E258" i="1"/>
  <c r="G258" i="1"/>
  <c r="F117" i="1"/>
  <c r="F115" i="1"/>
  <c r="F118" i="1"/>
  <c r="F127" i="1"/>
  <c r="F135" i="1"/>
  <c r="F119" i="1"/>
  <c r="F120" i="1"/>
  <c r="F121" i="1"/>
  <c r="F122" i="1"/>
  <c r="F143" i="1"/>
  <c r="F125" i="1"/>
  <c r="F259" i="1"/>
  <c r="G264" i="1"/>
  <c r="G261" i="1"/>
  <c r="G132" i="1"/>
  <c r="G112" i="1"/>
  <c r="G99" i="1"/>
  <c r="G93" i="1"/>
  <c r="G80" i="1"/>
  <c r="G20" i="1"/>
  <c r="G7" i="1"/>
  <c r="E261" i="1"/>
  <c r="J7" i="1"/>
  <c r="C5" i="2" l="1"/>
  <c r="F5" i="2"/>
  <c r="G5" i="2"/>
  <c r="E5" i="2"/>
  <c r="D5" i="2"/>
  <c r="G268" i="1"/>
  <c r="F229" i="1"/>
  <c r="F149" i="1"/>
  <c r="F158" i="1"/>
  <c r="F179" i="1"/>
  <c r="F186" i="1"/>
  <c r="F172" i="1"/>
  <c r="E164" i="1"/>
  <c r="G164" i="1"/>
  <c r="G270" i="1" s="1"/>
  <c r="F219" i="1"/>
  <c r="F198" i="1"/>
  <c r="F258" i="1"/>
  <c r="E132" i="1"/>
  <c r="F146" i="1"/>
  <c r="F147" i="1"/>
  <c r="F133" i="1"/>
  <c r="E93" i="1"/>
  <c r="F94" i="1"/>
  <c r="F32" i="1"/>
  <c r="F164" i="1" l="1"/>
  <c r="F132" i="1"/>
  <c r="F91" i="1"/>
  <c r="E99" i="1" l="1"/>
  <c r="F110" i="1"/>
  <c r="F108" i="1"/>
  <c r="F109" i="1"/>
  <c r="F103" i="1"/>
  <c r="F77" i="1"/>
  <c r="F261" i="1" l="1"/>
  <c r="G124" i="1"/>
  <c r="G269" i="1" s="1"/>
  <c r="G272" i="1" s="1"/>
  <c r="G273" i="1" s="1"/>
  <c r="E124" i="1"/>
  <c r="E112" i="1"/>
  <c r="E80" i="1"/>
  <c r="F97" i="1"/>
  <c r="F93" i="1" s="1"/>
  <c r="F89" i="1"/>
  <c r="E264" i="1"/>
  <c r="E270" i="1" s="1"/>
  <c r="F265" i="1"/>
  <c r="E7" i="1"/>
  <c r="E20" i="1"/>
  <c r="E269" i="1" l="1"/>
  <c r="E268" i="1"/>
  <c r="F264" i="1"/>
  <c r="F100" i="1"/>
  <c r="F48" i="1"/>
  <c r="E272" i="1" l="1"/>
  <c r="E273" i="1" s="1"/>
  <c r="F80" i="1"/>
  <c r="F105" i="1"/>
  <c r="F39" i="1"/>
  <c r="F78" i="1"/>
  <c r="F38" i="1"/>
  <c r="F40" i="1"/>
  <c r="F44" i="1"/>
  <c r="F45" i="1"/>
  <c r="F130" i="1"/>
  <c r="F113" i="1"/>
  <c r="F104" i="1"/>
  <c r="F35" i="1"/>
  <c r="F21" i="1"/>
  <c r="F34" i="1" l="1"/>
  <c r="F112" i="1"/>
  <c r="F99" i="1"/>
  <c r="F20" i="1"/>
  <c r="F7" i="1"/>
  <c r="F124" i="1"/>
  <c r="F269" i="1" l="1"/>
  <c r="F270" i="1"/>
  <c r="F268" i="1"/>
  <c r="F272" i="1" l="1"/>
  <c r="F273" i="1" s="1"/>
</calcChain>
</file>

<file path=xl/sharedStrings.xml><?xml version="1.0" encoding="utf-8"?>
<sst xmlns="http://schemas.openxmlformats.org/spreadsheetml/2006/main" count="835" uniqueCount="494">
  <si>
    <t>č.</t>
  </si>
  <si>
    <t>Projekt</t>
  </si>
  <si>
    <t>Priorita</t>
  </si>
  <si>
    <t>Celkem</t>
  </si>
  <si>
    <t>Spoluúčast obce</t>
  </si>
  <si>
    <t>I.</t>
  </si>
  <si>
    <t>I.1</t>
  </si>
  <si>
    <t>A</t>
  </si>
  <si>
    <t>I.2</t>
  </si>
  <si>
    <t>I.3</t>
  </si>
  <si>
    <t>I.4</t>
  </si>
  <si>
    <t>I.5</t>
  </si>
  <si>
    <t>II.</t>
  </si>
  <si>
    <t>II.1</t>
  </si>
  <si>
    <t>II.2</t>
  </si>
  <si>
    <t>II.3</t>
  </si>
  <si>
    <t>II.4</t>
  </si>
  <si>
    <t>II.5</t>
  </si>
  <si>
    <t>II.6</t>
  </si>
  <si>
    <t>II.7</t>
  </si>
  <si>
    <t>II.8</t>
  </si>
  <si>
    <t>Opravy veřejného osvětlení a výměny za úsporné lampy</t>
  </si>
  <si>
    <t>B</t>
  </si>
  <si>
    <t>II.9</t>
  </si>
  <si>
    <t>Výstavba parkovacích ploch a odstavných ploch pro turisty</t>
  </si>
  <si>
    <t>II.10</t>
  </si>
  <si>
    <t>Přestavba domu č.p. 304 (stará škola)</t>
  </si>
  <si>
    <t>II.11</t>
  </si>
  <si>
    <t>Revitalizace / Oprava bytového domu č.p.311 (DPS)</t>
  </si>
  <si>
    <t>Revitalizace / Oprava Rotundy</t>
  </si>
  <si>
    <t>Nový vjezd do prostor dřevěného kostelíka</t>
  </si>
  <si>
    <t>II.13</t>
  </si>
  <si>
    <t>C</t>
  </si>
  <si>
    <t>II.14</t>
  </si>
  <si>
    <t>Rekonstrukce oplocení hřbitova u farního kostela</t>
  </si>
  <si>
    <t>II.15</t>
  </si>
  <si>
    <t>II.16</t>
  </si>
  <si>
    <t>D</t>
  </si>
  <si>
    <t>II.17</t>
  </si>
  <si>
    <t>III.</t>
  </si>
  <si>
    <t>III.1</t>
  </si>
  <si>
    <t>Kultivace míst pro kontejnery - zábrany</t>
  </si>
  <si>
    <t xml:space="preserve">Nové odpadkové koše (i na psí exkrementy) </t>
  </si>
  <si>
    <t>III.5</t>
  </si>
  <si>
    <t>III.6</t>
  </si>
  <si>
    <t>III.9</t>
  </si>
  <si>
    <t>III.10</t>
  </si>
  <si>
    <t>Nové veřejné osvětlení</t>
  </si>
  <si>
    <t>III.11</t>
  </si>
  <si>
    <t>III.12</t>
  </si>
  <si>
    <t>III.13</t>
  </si>
  <si>
    <t>III.14</t>
  </si>
  <si>
    <t>Výstavba kanalizace na Kopečku</t>
  </si>
  <si>
    <t>III.15</t>
  </si>
  <si>
    <t>III.16</t>
  </si>
  <si>
    <t>Optický internet pro potřeby obce i občanů</t>
  </si>
  <si>
    <t>III.17</t>
  </si>
  <si>
    <t>Vybudování sběrného a odpadového místa v areálu "Dálnice"</t>
  </si>
  <si>
    <t>IV.</t>
  </si>
  <si>
    <t>IV.1</t>
  </si>
  <si>
    <t>IV.2</t>
  </si>
  <si>
    <t>IV.3</t>
  </si>
  <si>
    <t>IV.4</t>
  </si>
  <si>
    <t>IV.5</t>
  </si>
  <si>
    <t>IV.6</t>
  </si>
  <si>
    <t>Revitalizace plochy okolo nádrže „Žabák“ (sportovní a  herní prvky)</t>
  </si>
  <si>
    <t>IV.7</t>
  </si>
  <si>
    <t>Trvalé pódium u TJ Sokol a rozvody venkovního ozvučení</t>
  </si>
  <si>
    <t>IV.8</t>
  </si>
  <si>
    <t>Přístavba budov u Sokolovny pro uložení vybavení</t>
  </si>
  <si>
    <t>IV.9</t>
  </si>
  <si>
    <t>IV.10</t>
  </si>
  <si>
    <t>Oprava hráze (požerák, výpusti) u horní nádrže</t>
  </si>
  <si>
    <t>V.</t>
  </si>
  <si>
    <t>ZÁKLADNÍ A MATEŘSKÁ ŠKOLA</t>
  </si>
  <si>
    <t>V.1</t>
  </si>
  <si>
    <t>V.2</t>
  </si>
  <si>
    <t>V.3</t>
  </si>
  <si>
    <t>V.4</t>
  </si>
  <si>
    <t>V.5</t>
  </si>
  <si>
    <t>VI.1</t>
  </si>
  <si>
    <t>VI.2</t>
  </si>
  <si>
    <t>VI.3</t>
  </si>
  <si>
    <t>VI.4</t>
  </si>
  <si>
    <t>-</t>
  </si>
  <si>
    <t>Nové místní turistické značení a směrovky, informační cedule</t>
  </si>
  <si>
    <t>I.6</t>
  </si>
  <si>
    <t>II.18</t>
  </si>
  <si>
    <t>Výstavba Sběrného dvora "vedle garáží"</t>
  </si>
  <si>
    <t>I.9</t>
  </si>
  <si>
    <t>I.10</t>
  </si>
  <si>
    <t>I.11</t>
  </si>
  <si>
    <t>I.12</t>
  </si>
  <si>
    <t>II.19</t>
  </si>
  <si>
    <t>I.15</t>
  </si>
  <si>
    <t>I.16</t>
  </si>
  <si>
    <t>Oprava autobusových zastávek</t>
  </si>
  <si>
    <t>II.20</t>
  </si>
  <si>
    <t>III.18</t>
  </si>
  <si>
    <t>III.19</t>
  </si>
  <si>
    <t>I.17</t>
  </si>
  <si>
    <t>II.21</t>
  </si>
  <si>
    <t>II.22</t>
  </si>
  <si>
    <t>I.18</t>
  </si>
  <si>
    <t>IV.11</t>
  </si>
  <si>
    <t>IV.12</t>
  </si>
  <si>
    <t>Revitalizace návsi na Dolním Konci (před kostelem)</t>
  </si>
  <si>
    <t>Oprava a modernizace Zasedací místnosti</t>
  </si>
  <si>
    <t>PD na modernizaci a přestavby Zasedací místnosti</t>
  </si>
  <si>
    <t>III.20</t>
  </si>
  <si>
    <t>III.21</t>
  </si>
  <si>
    <t>SPORTOVNÍ A REKREAČNÍ PLOCHY areálu ŽABÁK a TJ SOKOL</t>
  </si>
  <si>
    <t>Součet pro kategorie B-D</t>
  </si>
  <si>
    <t>CELKEM všechny náklady v kategorii A</t>
  </si>
  <si>
    <t>PD na přestavbu domu č.p. 304 (stará škola)</t>
  </si>
  <si>
    <t>PD Revitalizace “Rotundy“</t>
  </si>
  <si>
    <t>PD na rozšíření a modernizaci ČOV</t>
  </si>
  <si>
    <t>II.23</t>
  </si>
  <si>
    <t>IV.13</t>
  </si>
  <si>
    <t>A+</t>
  </si>
  <si>
    <t>I.19</t>
  </si>
  <si>
    <t>II.24</t>
  </si>
  <si>
    <t>II.25</t>
  </si>
  <si>
    <t>I.20</t>
  </si>
  <si>
    <t>III.22</t>
  </si>
  <si>
    <t>CELKEM všechny náklady v kategorii A+</t>
  </si>
  <si>
    <t>mezisoučet v kategorii A</t>
  </si>
  <si>
    <t>V.6</t>
  </si>
  <si>
    <t>Vysvětlivky:</t>
  </si>
  <si>
    <t xml:space="preserve">Priorita A+ </t>
  </si>
  <si>
    <t>Priorita A</t>
  </si>
  <si>
    <t>Priorita B-D</t>
  </si>
  <si>
    <t>Žádané dotace</t>
  </si>
  <si>
    <r>
      <t xml:space="preserve">Žádané dotace - </t>
    </r>
    <r>
      <rPr>
        <b/>
        <sz val="11"/>
        <color rgb="FFFF0000"/>
        <rFont val="Calibri"/>
        <family val="2"/>
        <charset val="238"/>
        <scheme val="major"/>
      </rPr>
      <t>červeně</t>
    </r>
  </si>
  <si>
    <r>
      <t xml:space="preserve">Žádané dotace - </t>
    </r>
    <r>
      <rPr>
        <b/>
        <sz val="11"/>
        <color theme="5"/>
        <rFont val="Calibri"/>
        <family val="2"/>
        <charset val="238"/>
        <scheme val="major"/>
      </rPr>
      <t>oranžově</t>
    </r>
  </si>
  <si>
    <t>Jedná se o dotace, které byly již přiděleny, nebo je (téměř) jisté, že budou v nejbližší době přiděleny.</t>
  </si>
  <si>
    <t>PD na zpevněnou krajnici Pod Stolovou (směr Jurášek)</t>
  </si>
  <si>
    <t>Zpracováno a schváleno:</t>
  </si>
  <si>
    <t>II.12</t>
  </si>
  <si>
    <t>Předběžné náklady v kategorii B-D</t>
  </si>
  <si>
    <t>Příprava na PD na opravy a výměnu asfaltových chodníků</t>
  </si>
  <si>
    <t>Přestavba domu č.p. 386  na komunitní a eko centrum</t>
  </si>
  <si>
    <t>IV.14</t>
  </si>
  <si>
    <t>Získané dotace</t>
  </si>
  <si>
    <t>Náklady v Kč s DPH</t>
  </si>
  <si>
    <t>PD na revitalizaci Žabáku a Komunitního centra (č.p. 386)</t>
  </si>
  <si>
    <t>PD na plechovou halu u hasičárny</t>
  </si>
  <si>
    <t>PD na Sběrný dvůr "vedle garáží"</t>
  </si>
  <si>
    <t>PD kanalizace k TJ Sokol a Žabák</t>
  </si>
  <si>
    <t>PD kanalizace pod chodníkem k ČOV</t>
  </si>
  <si>
    <t>PD Společenského sálu</t>
  </si>
  <si>
    <t>Vybudování chodníku na Dolním Konci (3. část)</t>
  </si>
  <si>
    <t>Vybudování chodníku na dolním konci (4. část)</t>
  </si>
  <si>
    <t>IV.15</t>
  </si>
  <si>
    <t>Trvalý stan vedle hřiště na TJ Sokol</t>
  </si>
  <si>
    <t>Terénní opravy, opravy hráze a zemní práce okolo Žabáku</t>
  </si>
  <si>
    <t>Vybudování cesty a asfaltové plochy u Sokolovny</t>
  </si>
  <si>
    <t>V.7</t>
  </si>
  <si>
    <t>V.8</t>
  </si>
  <si>
    <t>V.9</t>
  </si>
  <si>
    <t>Zpevněná krajnice Pod Stolovou (směre Jurášek)</t>
  </si>
  <si>
    <t>Autonomní střežení obce - prevence vandalismu a kriminality</t>
  </si>
  <si>
    <t>Rozšíření hřbitova a oplocení okolo dřevěného kostelíku</t>
  </si>
  <si>
    <t>x</t>
  </si>
  <si>
    <t>PD pro kanalizaci nad Kopečkem</t>
  </si>
  <si>
    <t>ODPA</t>
  </si>
  <si>
    <t>POL</t>
  </si>
  <si>
    <t>POZN</t>
  </si>
  <si>
    <t>Vybudování doplňující infrastruktury okolo OÚ</t>
  </si>
  <si>
    <t>Dobudování veřejných ploch pod OÚ, parkování a chodníků</t>
  </si>
  <si>
    <t>VI.5</t>
  </si>
  <si>
    <t>VI.6</t>
  </si>
  <si>
    <t>VI.7</t>
  </si>
  <si>
    <t>VI.8</t>
  </si>
  <si>
    <t>Výstavba FVE na OÚ</t>
  </si>
  <si>
    <t>Zpevnění střechy na OÚ</t>
  </si>
  <si>
    <t>VI.9</t>
  </si>
  <si>
    <t>VI.10</t>
  </si>
  <si>
    <t>VI.11</t>
  </si>
  <si>
    <t>Výměna (kompletní) elektroinstalace v prodejně (Hruška)</t>
  </si>
  <si>
    <t>Výměna kotle a navazujících rozvodů v prodejně (Hruška)</t>
  </si>
  <si>
    <t xml:space="preserve">Oprava vstupních prostor do prodejny (Hrušky) vč. přístupu </t>
  </si>
  <si>
    <t>Výstavba FVE na prodejně (Hruška)</t>
  </si>
  <si>
    <t>Přestavba půdních prostor OÚ</t>
  </si>
  <si>
    <t>Oprava dešťové kanalizace na ZŠ</t>
  </si>
  <si>
    <t>Oprava venkovních skříní u MŠ Horní</t>
  </si>
  <si>
    <t>Přebudování venkovního hřiště u MŠ Horní</t>
  </si>
  <si>
    <t>Rozšíření herních prvků u MŠ Horní</t>
  </si>
  <si>
    <t>Vybudování klimatizace v 1NP ZŠ</t>
  </si>
  <si>
    <t>Opravy na budově ZŠ: fasády II. Část</t>
  </si>
  <si>
    <t>V.10</t>
  </si>
  <si>
    <t>V.11</t>
  </si>
  <si>
    <t>V.12</t>
  </si>
  <si>
    <t>V.13</t>
  </si>
  <si>
    <t>Výstavba FVE na MŠ Dolní</t>
  </si>
  <si>
    <t>Výstavba FVE na ZŠ</t>
  </si>
  <si>
    <t>Výměna elektroinstalace na MŠ Dolní</t>
  </si>
  <si>
    <t>V.14</t>
  </si>
  <si>
    <t>V.15</t>
  </si>
  <si>
    <t>V.16</t>
  </si>
  <si>
    <t>VII.</t>
  </si>
  <si>
    <t>Pořízení elektroauta v kat. L7E</t>
  </si>
  <si>
    <t>Nový automobil (Bonetti / Zebra)</t>
  </si>
  <si>
    <t>Pořízení malotraktoru New Holland</t>
  </si>
  <si>
    <r>
      <t xml:space="preserve">Žádané dotace - </t>
    </r>
    <r>
      <rPr>
        <b/>
        <sz val="11"/>
        <color theme="9" tint="-0.249977111117893"/>
        <rFont val="Calibri"/>
        <family val="2"/>
        <charset val="238"/>
        <scheme val="major"/>
      </rPr>
      <t>zeleně</t>
    </r>
  </si>
  <si>
    <t>O tyto dotace se teprve bude žádat, ale je předpoklád jejich získání. Realizace je podmíněna získáním dotace.</t>
  </si>
  <si>
    <t>Jedná se o dotace, o které bylo požádáno - tyto projekty budou realilzovány přednostně v případě, že budou dotace získány.</t>
  </si>
  <si>
    <t>Kompletní vybudování polytechnické odborné učebny</t>
  </si>
  <si>
    <t>Přestavba sklepních prostor prodejny (Hruška) pro další použití</t>
  </si>
  <si>
    <t>Dokončení revitalizace okolí kapličky na Gvardůvkách</t>
  </si>
  <si>
    <t>Oprava budovy kapličky na Gvardůvkách</t>
  </si>
  <si>
    <t>VODOVODY A KANALIZACE</t>
  </si>
  <si>
    <t>Připojení bytovek u RCČ</t>
  </si>
  <si>
    <t>PD na vodovodní řád Bytovky RCČ</t>
  </si>
  <si>
    <r>
      <t xml:space="preserve">Žádané peníze - </t>
    </r>
    <r>
      <rPr>
        <b/>
        <sz val="11"/>
        <color theme="8" tint="-0.499984740745262"/>
        <rFont val="Calibri"/>
        <family val="2"/>
        <charset val="238"/>
        <scheme val="major"/>
      </rPr>
      <t>modře</t>
    </r>
  </si>
  <si>
    <t>Přislíbený finanční příspěvek třetích stran - bez této podpory se nebude projekt realizovat.</t>
  </si>
  <si>
    <t>Oprava vodojemu nad RCČ</t>
  </si>
  <si>
    <t>Oprava vodojemu nad ZŠ</t>
  </si>
  <si>
    <t>KOMUNIKACE A INFRASTRUKTURA</t>
  </si>
  <si>
    <t>PD na Propojení vodovodního řádu pod MK5B</t>
  </si>
  <si>
    <t>Vybudování vodovodního řádu - propojení pod MK5B</t>
  </si>
  <si>
    <t>Rekultivace BUS zastávek v obci</t>
  </si>
  <si>
    <t>Další lavičky na veřejných prostranstvích</t>
  </si>
  <si>
    <t>Hřiště (herní prvky) na oddechové zóně - III. Fáze</t>
  </si>
  <si>
    <t>Modernizace malého hřiště, běžecké dráhy a doskočiště</t>
  </si>
  <si>
    <t>Trvalé pódium a sklad na TJ Sokol</t>
  </si>
  <si>
    <t>Zajištění ledové plochy pro bruslení</t>
  </si>
  <si>
    <t>Sprchový kout a venkovní WC na Žabáku</t>
  </si>
  <si>
    <t>Osvětlení fotbalového hřiště</t>
  </si>
  <si>
    <t>Oprava střechy TJ Sokol</t>
  </si>
  <si>
    <t>Oprava hráze a betonového povrchu u vodní nádrže "Žabák"</t>
  </si>
  <si>
    <t>Veřejné WC na pomezí TJ Sokol / MK66c</t>
  </si>
  <si>
    <t>PD na prodloužení chodníku D17</t>
  </si>
  <si>
    <t>PD na vybudování chodníku MŠ Dolní - Humbarek</t>
  </si>
  <si>
    <t>PD na propojení chodníků Kunčice - Tichá</t>
  </si>
  <si>
    <t>PD na vybudování chodníku Humbarek - směr Frenštát</t>
  </si>
  <si>
    <t>Vybudování chodníku MŠ Dolní - Humbarek</t>
  </si>
  <si>
    <t>Propojení chodníků Kunčice - Tichá</t>
  </si>
  <si>
    <t>V.17</t>
  </si>
  <si>
    <t>Zpevnění střechy MŠ Dolní</t>
  </si>
  <si>
    <t>Opravy a čištění na budově ZŠ: fasády I. Část</t>
  </si>
  <si>
    <t>Přebudování podkroví MŠ Dolní na byty</t>
  </si>
  <si>
    <t>Oprava plotové zídky a plotu u MŠ Dolní</t>
  </si>
  <si>
    <t>V.18</t>
  </si>
  <si>
    <t>V.19</t>
  </si>
  <si>
    <t>Oprava školkového hřiště u ZŠ a rozšíření herních prvků</t>
  </si>
  <si>
    <t>Zvýšení kapacity základní školy (přístavba / nástavba)</t>
  </si>
  <si>
    <t>Zvýšení kapacity mateřské školy (přístavba / nástavba)</t>
  </si>
  <si>
    <t>Vybudování Sběrného dvory "U garáží"</t>
  </si>
  <si>
    <t>Vybudování chodníku na Dolním Konci (1-2. část)</t>
  </si>
  <si>
    <t>PD na hřiště, WC, pódium, chodníky u TJ Sokol</t>
  </si>
  <si>
    <t>Modernizace velkého hřiště + tréninková stěna</t>
  </si>
  <si>
    <t>Bezbariérové chodníky v TJ Sokol a zpevněné plochy</t>
  </si>
  <si>
    <t xml:space="preserve">Vylepšení prostředí v areálu Žabák </t>
  </si>
  <si>
    <t>PD na opravu mostů (1. etapa)</t>
  </si>
  <si>
    <t>PD na nové vodovodní řády do chatovišť</t>
  </si>
  <si>
    <t>Vodovodní řád MK5B (130 m)</t>
  </si>
  <si>
    <t>Kanalizace Nad Kopečkem</t>
  </si>
  <si>
    <t>Kanalizace k TJ Sokol a Žabák</t>
  </si>
  <si>
    <t>Výměna střechy, oken a zateplení stávající Prodejny (Hrušky)</t>
  </si>
  <si>
    <t>PD na Zpevnění střechy na OÚ</t>
  </si>
  <si>
    <t>Dovedení elekřiny na Žabák (vč. PD)</t>
  </si>
  <si>
    <t>PD na trvalé nadstřešení u budovy TJ Sokol</t>
  </si>
  <si>
    <t>Trvalé nadstřešení u budovy TJ Sokol</t>
  </si>
  <si>
    <t>CENTRUM OBCE a OBECNÍ ÚŘAD</t>
  </si>
  <si>
    <t>PD - kompletní rozvody v prodejně (Hruška)</t>
  </si>
  <si>
    <t xml:space="preserve">PD na modernizaci a přestavby Zasedací místnosti </t>
  </si>
  <si>
    <t>Prodloužení chodníku D17 vč. lávky a prostoru před kostelem</t>
  </si>
  <si>
    <t>Decentralizované systémy ČOV (Koliby)</t>
  </si>
  <si>
    <t>Příprava (PD, studiie) na Decentralizované systémy ČOV</t>
  </si>
  <si>
    <t>Kanalizace pod chodníkem k ČOV</t>
  </si>
  <si>
    <t>Vybudování vodovodního řádu - propojení pod MK3B - MK4B (vč. PD)</t>
  </si>
  <si>
    <t>Posílení tlaku v oblasti Pod Stolová (směr Jurášek) - ATS u MK47C/MK5B</t>
  </si>
  <si>
    <t>Dokončení výměny elektroinstalace na OÚ</t>
  </si>
  <si>
    <t>VI.12</t>
  </si>
  <si>
    <t>VI.13</t>
  </si>
  <si>
    <t>VI.14</t>
  </si>
  <si>
    <t>VI.15</t>
  </si>
  <si>
    <t>DŮLEŽITÝ MOVITÝ MAJETEK</t>
  </si>
  <si>
    <t>PD na most u č.p. 562 u lávky</t>
  </si>
  <si>
    <t>Výstavba/oprava mostu u č.p. 562 u lávky</t>
  </si>
  <si>
    <t>PD na most u č.p. 172</t>
  </si>
  <si>
    <t>Výstavba/oprava mostu u č.p. 172</t>
  </si>
  <si>
    <t>PD na lávku u č.p. 157</t>
  </si>
  <si>
    <t>Výstavba lávky u č.p. 157</t>
  </si>
  <si>
    <t>PD na most u č.p. 576</t>
  </si>
  <si>
    <t>Výstavba mostu u č.p. 576</t>
  </si>
  <si>
    <t>PD na most u č.p. 775</t>
  </si>
  <si>
    <t>Výstavba mostu u č.p. 775</t>
  </si>
  <si>
    <t>PD na propustek pro Žlabový potok</t>
  </si>
  <si>
    <t>Výstavba propustku pro Žlabový potok</t>
  </si>
  <si>
    <t>PD na most u č.p. 30</t>
  </si>
  <si>
    <t>Oprava mostu u č.p. 30</t>
  </si>
  <si>
    <t>PD na most u hřiště TJ Sokol</t>
  </si>
  <si>
    <t>Výstavba/oprava mostu u hřiště TJ Sokol</t>
  </si>
  <si>
    <t>MK75c (1. úsek) – Dolní Konec (od ČS ke statku)</t>
  </si>
  <si>
    <t>MK75c (3. úsek) – Dolní Konec (od viaduktu – směr rodina Sumíkova)</t>
  </si>
  <si>
    <t>MK21c – na Kozlovice</t>
  </si>
  <si>
    <t>MK21c – na Kozlovice k mostku</t>
  </si>
  <si>
    <t>MK5b – Maralák (hlavní úsek)</t>
  </si>
  <si>
    <t>ÚK – Maralák (směr k p. Bílkovi)</t>
  </si>
  <si>
    <t>ÚK – Horní Konec (u MK58c)</t>
  </si>
  <si>
    <t>ÚK – na Vysílač (od MK34c po rozcestí)</t>
  </si>
  <si>
    <t>PD na opravy MK (75c, 21c, 5b, 58C, ÚK Maralák, Vysílač)</t>
  </si>
  <si>
    <t>Opravy komunikací zástřikem (pačmatikem)</t>
  </si>
  <si>
    <t>Vybudování odvodňovacích prvků - žlaby, svodnice, kanály</t>
  </si>
  <si>
    <t>Zpevnění břehu Bílé Tichávky</t>
  </si>
  <si>
    <t>MK5b a MK55c – Maralák (u č.p. 696, nájezd + zatáčka)</t>
  </si>
  <si>
    <t>MK83c – Dolní Konec (u pana Závodného)</t>
  </si>
  <si>
    <t>MK40c – Horní Konec (k panu Zelovi)</t>
  </si>
  <si>
    <t>MK47c – Pod Stolovou (u ev. č. 444)</t>
  </si>
  <si>
    <t>MK41c – Na Zámeček (od křižovatky po novou sjezdnici)</t>
  </si>
  <si>
    <t>MK41c – Na Zámeček (od zatáčky – na Zámeček)</t>
  </si>
  <si>
    <t>ÚK – TJ Sokol (příjezdy a plac)</t>
  </si>
  <si>
    <t>ÚK – k penzionu Tabášek (od zatáčky k č.p. 439)</t>
  </si>
  <si>
    <t>SPRÁVA VEŘEJNÉHO PROSTORU A BUDOV</t>
  </si>
  <si>
    <t>PD a podání žádosti o dotaci na FVE na TJ Sokol</t>
  </si>
  <si>
    <t>FVE na TJ Sokol</t>
  </si>
  <si>
    <t>FVE – Pila č.p. 803</t>
  </si>
  <si>
    <t>FVE – Hasičská zbrojnice č.p. 391</t>
  </si>
  <si>
    <t>FVE – Dům pro seniory č.p. 311</t>
  </si>
  <si>
    <t>Doplňkové práce – Dům pro seniory č.p. 311</t>
  </si>
  <si>
    <t>FVE – Rotunda č.p. 824</t>
  </si>
  <si>
    <t>Elektroinstalace k FVE – Pila č.p. 803</t>
  </si>
  <si>
    <t>Elektroinstalace k FVE – Hasičská zbrojnice č.p. 391</t>
  </si>
  <si>
    <t>Rekultivace prostoru pod vlakovým nádražím</t>
  </si>
  <si>
    <t>PD Nové místní turistické značení a směrovky, informační cedule</t>
  </si>
  <si>
    <t>I.7</t>
  </si>
  <si>
    <t>I.8</t>
  </si>
  <si>
    <t>I.13</t>
  </si>
  <si>
    <t>I.14</t>
  </si>
  <si>
    <t>Doplňkové práce k FVE – Rotunda č.p. 824</t>
  </si>
  <si>
    <t>I.21</t>
  </si>
  <si>
    <t>I.22</t>
  </si>
  <si>
    <t>I.23</t>
  </si>
  <si>
    <t>I.24</t>
  </si>
  <si>
    <t>I.25</t>
  </si>
  <si>
    <t>I.26</t>
  </si>
  <si>
    <t>I.27</t>
  </si>
  <si>
    <t>I.28</t>
  </si>
  <si>
    <t>I.29</t>
  </si>
  <si>
    <t>I.30</t>
  </si>
  <si>
    <t>I.31</t>
  </si>
  <si>
    <t>I.32</t>
  </si>
  <si>
    <t>I.33</t>
  </si>
  <si>
    <t>I.34</t>
  </si>
  <si>
    <t>I.35</t>
  </si>
  <si>
    <t>I.36</t>
  </si>
  <si>
    <t>I.37</t>
  </si>
  <si>
    <t>I.38</t>
  </si>
  <si>
    <t>I.39</t>
  </si>
  <si>
    <t>I.40</t>
  </si>
  <si>
    <t>I.41</t>
  </si>
  <si>
    <t>I.42</t>
  </si>
  <si>
    <t>I.43</t>
  </si>
  <si>
    <t>I.44</t>
  </si>
  <si>
    <t>I.45</t>
  </si>
  <si>
    <t>I.46</t>
  </si>
  <si>
    <t>I.47</t>
  </si>
  <si>
    <t>I.48</t>
  </si>
  <si>
    <t>I.49</t>
  </si>
  <si>
    <t>I.50</t>
  </si>
  <si>
    <t>I.51</t>
  </si>
  <si>
    <t>I.52</t>
  </si>
  <si>
    <t>I.53</t>
  </si>
  <si>
    <t>I.54</t>
  </si>
  <si>
    <t>I.55</t>
  </si>
  <si>
    <t>I.56</t>
  </si>
  <si>
    <t>I.57</t>
  </si>
  <si>
    <t>I.58</t>
  </si>
  <si>
    <t>I.59</t>
  </si>
  <si>
    <t>I.60</t>
  </si>
  <si>
    <t>II.26</t>
  </si>
  <si>
    <t>III.2</t>
  </si>
  <si>
    <t>III.3</t>
  </si>
  <si>
    <t>III.4</t>
  </si>
  <si>
    <t>III.7</t>
  </si>
  <si>
    <t>III.8</t>
  </si>
  <si>
    <t>VP.</t>
  </si>
  <si>
    <t>VI.16</t>
  </si>
  <si>
    <t>VI.17</t>
  </si>
  <si>
    <t>VI.18</t>
  </si>
  <si>
    <t>VI.19</t>
  </si>
  <si>
    <t>VI.20</t>
  </si>
  <si>
    <t>VI.21</t>
  </si>
  <si>
    <t>VI.22</t>
  </si>
  <si>
    <t>VI.23</t>
  </si>
  <si>
    <t>VI.24</t>
  </si>
  <si>
    <t>VI.25</t>
  </si>
  <si>
    <t>VI.26</t>
  </si>
  <si>
    <t>VI.27</t>
  </si>
  <si>
    <t>VI.28</t>
  </si>
  <si>
    <t>VI.29</t>
  </si>
  <si>
    <t>VI.30</t>
  </si>
  <si>
    <t>VI.31</t>
  </si>
  <si>
    <t>VI.32</t>
  </si>
  <si>
    <t>VI.33</t>
  </si>
  <si>
    <t>VI.34</t>
  </si>
  <si>
    <t>VI.35</t>
  </si>
  <si>
    <t>VI.36</t>
  </si>
  <si>
    <t>VI.37</t>
  </si>
  <si>
    <t>VI.38</t>
  </si>
  <si>
    <t>VI.39</t>
  </si>
  <si>
    <t>VI.40</t>
  </si>
  <si>
    <t>VI.41</t>
  </si>
  <si>
    <t>VI.42</t>
  </si>
  <si>
    <t>VI.43</t>
  </si>
  <si>
    <t>VI.44</t>
  </si>
  <si>
    <t>VI.45</t>
  </si>
  <si>
    <t>VI.46</t>
  </si>
  <si>
    <t>VI.47</t>
  </si>
  <si>
    <t>VI.48</t>
  </si>
  <si>
    <t>VI.49</t>
  </si>
  <si>
    <t>VI.50</t>
  </si>
  <si>
    <t>VI.51</t>
  </si>
  <si>
    <t>VI.52</t>
  </si>
  <si>
    <t>VI.53</t>
  </si>
  <si>
    <t>VI.54</t>
  </si>
  <si>
    <t xml:space="preserve">Tento dokument byl projednán a připraven v Radě obce. Jeho obsah je zpracován v součinnosti s občany obce, požadavky na rozvoj infrastrukturu, v závislosti na poznatky o havarijním stavu majetku obce a v souladu s Rozpočtem obce, Dotačními tituly a v slouladu s Dlouhodobým strategickým plánem obce.. 
</t>
  </si>
  <si>
    <t>Tento dokument byl schválen Zastupitelstvem obce Kunčice pod Ondřejníkem na svém 18. zasedání dne 9. 12. 2025 usnesením číslo ZO18/2025/?.</t>
  </si>
  <si>
    <t xml:space="preserve">Akční plán připravil a zpracoval: Petr Tryščuk, místostarosta obce </t>
  </si>
  <si>
    <r>
      <rPr>
        <sz val="12"/>
        <color theme="1" tint="0.34998626667073579"/>
        <rFont val="Calibri"/>
        <family val="2"/>
        <charset val="238"/>
        <scheme val="major"/>
      </rPr>
      <t xml:space="preserve">CELKEM náklady v kategoriích </t>
    </r>
    <r>
      <rPr>
        <sz val="12"/>
        <color rgb="FFFF0000"/>
        <rFont val="Calibri"/>
        <family val="2"/>
        <charset val="238"/>
        <scheme val="major"/>
      </rPr>
      <t xml:space="preserve">A+ </t>
    </r>
    <r>
      <rPr>
        <sz val="12"/>
        <color theme="9" tint="-0.249977111117893"/>
        <rFont val="Calibri"/>
        <family val="2"/>
        <charset val="238"/>
        <scheme val="major"/>
      </rPr>
      <t>A</t>
    </r>
  </si>
  <si>
    <r>
      <rPr>
        <sz val="12"/>
        <color theme="1" tint="0.34998626667073579"/>
        <rFont val="Calibri"/>
        <family val="2"/>
        <charset val="238"/>
        <scheme val="major"/>
      </rPr>
      <t xml:space="preserve">Všechny náklady v kategorii </t>
    </r>
    <r>
      <rPr>
        <sz val="12"/>
        <color rgb="FFFF0000"/>
        <rFont val="Calibri"/>
        <family val="2"/>
        <charset val="238"/>
        <scheme val="major"/>
      </rPr>
      <t>A+</t>
    </r>
    <r>
      <rPr>
        <sz val="12"/>
        <rFont val="Calibri"/>
        <family val="2"/>
        <charset val="238"/>
        <scheme val="major"/>
      </rPr>
      <t xml:space="preserve">, </t>
    </r>
    <r>
      <rPr>
        <sz val="12"/>
        <color theme="9" tint="-0.249977111117893"/>
        <rFont val="Calibri"/>
        <family val="2"/>
        <charset val="238"/>
        <scheme val="major"/>
      </rPr>
      <t>A</t>
    </r>
    <r>
      <rPr>
        <sz val="12"/>
        <rFont val="Calibri"/>
        <family val="2"/>
        <charset val="238"/>
        <scheme val="major"/>
      </rPr>
      <t>, B-D</t>
    </r>
  </si>
  <si>
    <t>Jedná se o projekty dlouhodobé strategického rozvoje obce. Jejich realizace se připravovuje k realizaci v dalších letech. Časový horizont realizace je v horizontu 2-10 let.</t>
  </si>
  <si>
    <t>Oprava roubenky č.5. - 5. etapa - zprovoznění</t>
  </si>
  <si>
    <t>Oprava roubenky č.5. - 4. etapa - postavení</t>
  </si>
  <si>
    <t>Oprava roubenky č.5. - 3. etapa - příprava ke stavbě</t>
  </si>
  <si>
    <t>Oprava roubenky č.5. - 1. etapa - rozebrání a ošetření</t>
  </si>
  <si>
    <t>Oprava roubenky č.5. - 1-2. etapa - přesun</t>
  </si>
  <si>
    <t>Oprava roubenky č.5. - 2. etapa - rekonstrukce</t>
  </si>
  <si>
    <t>PD na Rozšíření hřbitova a oplocení okolo dřevěného kostelíku</t>
  </si>
  <si>
    <t xml:space="preserve">Oprava roubenky č.169. </t>
  </si>
  <si>
    <t>Oprava sklepa u roubenek</t>
  </si>
  <si>
    <t>PD na Náves u kostela (roubenky)</t>
  </si>
  <si>
    <t>Odhad dotací propsaných do Akčního plánu obce Kunčice pod Ondřejníkem</t>
  </si>
  <si>
    <t>ŽÁDANÉ DOTACE</t>
  </si>
  <si>
    <t>Podané žádosti</t>
  </si>
  <si>
    <t>Předpokládané dotace</t>
  </si>
  <si>
    <t>Peníze z jiných zdrojů</t>
  </si>
  <si>
    <t>Hypotetické dotace</t>
  </si>
  <si>
    <t>*</t>
  </si>
  <si>
    <t>+</t>
  </si>
  <si>
    <t>z</t>
  </si>
  <si>
    <t>.</t>
  </si>
  <si>
    <t>Přechod pro chodce: Rozcestí k žel. stanici</t>
  </si>
  <si>
    <t>Přechod pro chodce: u RCČ</t>
  </si>
  <si>
    <t>Přechod pro chodce: ke kostelu</t>
  </si>
  <si>
    <t>Zateplení půdy na DPS</t>
  </si>
  <si>
    <t>Revitalizace zastávky na Koopečku, přecházení, parkování</t>
  </si>
  <si>
    <t>Výměna plynového kotle na DPS</t>
  </si>
  <si>
    <t>Výměna plynového kotle a části otopné soustavy v ZŠ</t>
  </si>
  <si>
    <t>Výměna teplovodných rozvodů v budově SDH</t>
  </si>
  <si>
    <t>Výměna plynového kotle a řásti teplovodných rozvodů v ZŠ</t>
  </si>
  <si>
    <t>I.61</t>
  </si>
  <si>
    <t>I.62</t>
  </si>
  <si>
    <t>I.63</t>
  </si>
  <si>
    <t>Hlavní elektroinstalace v budově č.p. 776</t>
  </si>
  <si>
    <t>Přístup na vlakové nástupiště - směrem na jih (včetně PD)</t>
  </si>
  <si>
    <t>Akční plán obce Kunčice pod Ondřejníkem na rok 2026</t>
  </si>
  <si>
    <t>Akční plán je přílohou A) Strategického plánu rozvoje obce Kunčice pod Ondřejníkem na roky 2026</t>
  </si>
  <si>
    <t>Střednědobý Akční plán pro roky 2027- 2036</t>
  </si>
  <si>
    <t>Knihobudka na hřbitově u dřevěného kostlíku</t>
  </si>
  <si>
    <t>Květinobudka na hřbitově u dřevěného kostlíku</t>
  </si>
  <si>
    <t>Knihobudka v zastávce u vlakového nádraží</t>
  </si>
  <si>
    <t>I.64</t>
  </si>
  <si>
    <t>I.65</t>
  </si>
  <si>
    <t>I.66</t>
  </si>
  <si>
    <t>I.67</t>
  </si>
  <si>
    <t>IV.16</t>
  </si>
  <si>
    <t>PD na revitalizace vstupu do prodejny Hruška (a okolí)</t>
  </si>
  <si>
    <t>IV.17</t>
  </si>
  <si>
    <t>Vybudování klimatizace v 2NP ZŠ</t>
  </si>
  <si>
    <t>Vybudování klimatizace v přízemí ZŠ</t>
  </si>
  <si>
    <t>Obnova IT vybavení v PC učebně</t>
  </si>
  <si>
    <t>PD pro hřiště MŠ Horní</t>
  </si>
  <si>
    <t>Výměna oplocení okolo ZŠ (nebo zabezpečení v oblasti MŠ)</t>
  </si>
  <si>
    <t>Trvalý stan na nádvoří MŠ Horní</t>
  </si>
  <si>
    <t>Nový povrch (asfalt / tartan) na nádvoří MŠ Horní</t>
  </si>
  <si>
    <t>III.23</t>
  </si>
  <si>
    <t>III.24</t>
  </si>
  <si>
    <t>III.25</t>
  </si>
  <si>
    <t>III.26</t>
  </si>
  <si>
    <t>III.27</t>
  </si>
  <si>
    <t>III.28</t>
  </si>
  <si>
    <t>III.29</t>
  </si>
  <si>
    <t>PD na výměnu elektroinstalace a zdroje topení na MŠ Dolní</t>
  </si>
  <si>
    <t>III.30</t>
  </si>
  <si>
    <t>Nová elektrická brána a branka</t>
  </si>
  <si>
    <t>Rekonstrukce tělocvičny v ZŠ</t>
  </si>
  <si>
    <t>Rozšíření sportovních prvků na "velkém hřišti" u ZŠ (ping-pong stůl)</t>
  </si>
  <si>
    <t xml:space="preserve">Jedná se o prioritní plánované investice a projekty, které se připravují k realizaci, v ideálním případě v daném roce. Podle potřeby, vývoje priorit a získaných dotací se realizace může odložit. </t>
  </si>
  <si>
    <t xml:space="preserve">Jedná se o projekty, které se plánují připravovat a realizovat v daném (nebo příštím) roce. Jedná se o náhradní projekty, které podle potřeby budou doplňovat skupinu A+. </t>
  </si>
  <si>
    <t>PD Oddechová zóna včetně prostoru pod nádražím (točna)</t>
  </si>
  <si>
    <t>Oprabva kanalizace před vchodem do MŠ Dolní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</si>
</sst>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&quot;Kč&quot;"/>
  </numFmts>
  <fonts count="5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  <font>
      <sz val="9"/>
      <color theme="1"/>
      <name val="Calibri"/>
      <family val="2"/>
      <charset val="238"/>
      <scheme val="major"/>
    </font>
    <font>
      <b/>
      <sz val="9"/>
      <color theme="1"/>
      <name val="Calibri"/>
      <family val="2"/>
      <charset val="238"/>
      <scheme val="major"/>
    </font>
    <font>
      <b/>
      <sz val="11"/>
      <color rgb="FFFF0000"/>
      <name val="Calibri"/>
      <family val="2"/>
      <charset val="238"/>
      <scheme val="major"/>
    </font>
    <font>
      <b/>
      <sz val="12"/>
      <color rgb="FFFF0000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ajor"/>
    </font>
    <font>
      <b/>
      <sz val="18"/>
      <color rgb="FFFF0000"/>
      <name val="Calibri"/>
      <family val="2"/>
      <charset val="238"/>
      <scheme val="major"/>
    </font>
    <font>
      <sz val="16"/>
      <color theme="1"/>
      <name val="Calibri"/>
      <family val="2"/>
      <charset val="238"/>
      <scheme val="major"/>
    </font>
    <font>
      <sz val="12"/>
      <color rgb="FFFF0000"/>
      <name val="Calibri"/>
      <family val="2"/>
      <charset val="238"/>
      <scheme val="major"/>
    </font>
    <font>
      <i/>
      <sz val="11"/>
      <color theme="1"/>
      <name val="Calibri"/>
      <family val="2"/>
      <charset val="238"/>
      <scheme val="major"/>
    </font>
    <font>
      <b/>
      <sz val="11"/>
      <color rgb="FF0070C0"/>
      <name val="Calibri"/>
      <family val="2"/>
      <charset val="238"/>
      <scheme val="major"/>
    </font>
    <font>
      <b/>
      <sz val="11"/>
      <name val="Calibri"/>
      <family val="2"/>
      <charset val="238"/>
      <scheme val="major"/>
    </font>
    <font>
      <b/>
      <sz val="11"/>
      <color theme="5"/>
      <name val="Calibri"/>
      <family val="2"/>
      <charset val="238"/>
      <scheme val="major"/>
    </font>
    <font>
      <sz val="11"/>
      <color theme="5"/>
      <name val="Calibri"/>
      <family val="2"/>
      <charset val="238"/>
      <scheme val="major"/>
    </font>
    <font>
      <b/>
      <sz val="11"/>
      <color theme="9" tint="-0.249977111117893"/>
      <name val="Calibri"/>
      <family val="2"/>
      <charset val="238"/>
      <scheme val="major"/>
    </font>
    <font>
      <sz val="11"/>
      <color theme="9" tint="-0.249977111117893"/>
      <name val="Calibri"/>
      <family val="2"/>
      <charset val="238"/>
      <scheme val="major"/>
    </font>
    <font>
      <b/>
      <sz val="12"/>
      <color theme="9" tint="-0.249977111117893"/>
      <name val="Calibri"/>
      <family val="2"/>
      <charset val="238"/>
      <scheme val="major"/>
    </font>
    <font>
      <sz val="12"/>
      <color theme="9" tint="-0.249977111117893"/>
      <name val="Calibri"/>
      <family val="2"/>
      <charset val="238"/>
      <scheme val="major"/>
    </font>
    <font>
      <sz val="16"/>
      <color theme="1" tint="0.499984740745262"/>
      <name val="Calibri"/>
      <family val="2"/>
      <charset val="238"/>
      <scheme val="major"/>
    </font>
    <font>
      <sz val="11"/>
      <color theme="1" tint="0.499984740745262"/>
      <name val="Calibri"/>
      <family val="2"/>
      <charset val="238"/>
      <scheme val="major"/>
    </font>
    <font>
      <b/>
      <sz val="11"/>
      <color theme="1" tint="0.499984740745262"/>
      <name val="Calibri"/>
      <family val="2"/>
      <charset val="238"/>
      <scheme val="major"/>
    </font>
    <font>
      <b/>
      <sz val="12"/>
      <name val="Calibri"/>
      <family val="2"/>
      <charset val="238"/>
      <scheme val="major"/>
    </font>
    <font>
      <sz val="12"/>
      <name val="Calibri"/>
      <family val="2"/>
      <charset val="238"/>
      <scheme val="major"/>
    </font>
    <font>
      <sz val="8"/>
      <color theme="1"/>
      <name val="Calibri"/>
      <family val="2"/>
      <charset val="238"/>
      <scheme val="major"/>
    </font>
    <font>
      <i/>
      <sz val="11"/>
      <color theme="1" tint="0.499984740745262"/>
      <name val="Calibri"/>
      <family val="2"/>
      <charset val="238"/>
      <scheme val="major"/>
    </font>
    <font>
      <i/>
      <sz val="16"/>
      <color theme="1"/>
      <name val="Calibri"/>
      <family val="2"/>
      <charset val="238"/>
      <scheme val="major"/>
    </font>
    <font>
      <b/>
      <sz val="11"/>
      <color theme="8" tint="-0.499984740745262"/>
      <name val="Calibri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ajor"/>
    </font>
    <font>
      <sz val="11"/>
      <color rgb="FFFF0000"/>
      <name val="Calibri"/>
      <family val="2"/>
      <scheme val="minor"/>
    </font>
    <font>
      <sz val="12"/>
      <color theme="1" tint="0.34998626667073579"/>
      <name val="Calibri"/>
      <family val="2"/>
      <charset val="238"/>
      <scheme val="major"/>
    </font>
    <font>
      <sz val="11"/>
      <color theme="1" tint="0.34998626667073579"/>
      <name val="Calibri"/>
      <family val="2"/>
      <charset val="238"/>
      <scheme val="major"/>
    </font>
    <font>
      <b/>
      <sz val="11"/>
      <color theme="8" tint="-0.249977111117893"/>
      <name val="Calibri"/>
      <family val="2"/>
      <charset val="238"/>
      <scheme val="major"/>
    </font>
    <font>
      <b/>
      <sz val="18"/>
      <color theme="1"/>
      <name val="Calibri"/>
      <family val="2"/>
      <charset val="238"/>
      <scheme val="major"/>
    </font>
    <font>
      <b/>
      <sz val="12"/>
      <color theme="8" tint="-0.249977111117893"/>
      <name val="Calibri"/>
      <family val="2"/>
      <charset val="238"/>
      <scheme val="major"/>
    </font>
    <font>
      <b/>
      <sz val="9"/>
      <color theme="1" tint="0.34998626667073579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2"/>
      <color rgb="FF00B050"/>
      <name val="Calibri"/>
      <family val="2"/>
      <charset val="238"/>
      <scheme val="major"/>
    </font>
    <font>
      <b/>
      <sz val="12"/>
      <color theme="5" tint="-0.249977111117893"/>
      <name val="Calibri"/>
      <family val="2"/>
      <charset val="238"/>
      <scheme val="major"/>
    </font>
  </fonts>
  <fills count="21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FF"/>
      </patternFill>
    </fill>
    <fill>
      <patternFill patternType="solid">
        <fgColor theme="5" tint="0.39994506668294322"/>
        <bgColor theme="5" tint="0.39991454817346722"/>
      </patternFill>
    </fill>
    <fill>
      <patternFill patternType="solid">
        <fgColor theme="5" tint="0.39997558519241921"/>
        <bgColor rgb="FFFBE4D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8168889431442"/>
        <bgColor rgb="FFFBE4D5"/>
      </patternFill>
    </fill>
    <fill>
      <patternFill patternType="solid">
        <fgColor theme="5" tint="0.79998168889431442"/>
        <bgColor rgb="FFF7CAAC"/>
      </patternFill>
    </fill>
    <fill>
      <patternFill patternType="solid">
        <fgColor theme="5" tint="0.79998168889431442"/>
        <bgColor rgb="FFF4B08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ck">
        <color rgb="FFC55A11"/>
      </left>
      <right/>
      <top style="thick">
        <color rgb="FFC55A11"/>
      </top>
      <bottom style="thick">
        <color rgb="FFC55A11"/>
      </bottom>
      <diagonal/>
    </border>
    <border>
      <left/>
      <right/>
      <top style="thick">
        <color rgb="FFC55A11"/>
      </top>
      <bottom style="thick">
        <color rgb="FFC55A11"/>
      </bottom>
      <diagonal/>
    </border>
    <border>
      <left/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/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 style="thick">
        <color rgb="FFC55A11"/>
      </bottom>
      <diagonal/>
    </border>
    <border>
      <left style="thick">
        <color rgb="FFC55A11"/>
      </left>
      <right style="thick">
        <color rgb="FFC55A11"/>
      </right>
      <top style="thick">
        <color rgb="FFC55A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1" fillId="0" borderId="0"/>
  </cellStyleXfs>
  <cellXfs count="147">
    <xf numFmtId="0" fontId="0" fillId="0" borderId="0" xfId="0"/>
    <xf numFmtId="0" fontId="6" fillId="0" borderId="0" xfId="0" applyFont="1"/>
    <xf numFmtId="0" fontId="6" fillId="6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5" borderId="0" xfId="0" applyFont="1" applyFill="1" applyAlignment="1">
      <alignment horizontal="left"/>
    </xf>
    <xf numFmtId="0" fontId="6" fillId="8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horizontal="right" vertical="center" wrapText="1"/>
    </xf>
    <xf numFmtId="3" fontId="6" fillId="6" borderId="1" xfId="0" applyNumberFormat="1" applyFont="1" applyFill="1" applyBorder="1" applyAlignment="1">
      <alignment horizontal="right" vertical="center" wrapText="1"/>
    </xf>
    <xf numFmtId="3" fontId="6" fillId="6" borderId="8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3" borderId="6" xfId="0" applyFont="1" applyFill="1" applyBorder="1" applyAlignment="1">
      <alignment horizontal="center" vertical="center" wrapText="1"/>
    </xf>
    <xf numFmtId="3" fontId="10" fillId="6" borderId="7" xfId="0" applyNumberFormat="1" applyFont="1" applyFill="1" applyBorder="1" applyAlignment="1">
      <alignment horizontal="right" vertical="center" wrapText="1"/>
    </xf>
    <xf numFmtId="3" fontId="10" fillId="6" borderId="1" xfId="0" applyNumberFormat="1" applyFont="1" applyFill="1" applyBorder="1" applyAlignment="1">
      <alignment horizontal="right" vertical="center" wrapText="1"/>
    </xf>
    <xf numFmtId="3" fontId="10" fillId="6" borderId="8" xfId="0" applyNumberFormat="1" applyFont="1" applyFill="1" applyBorder="1" applyAlignment="1">
      <alignment horizontal="right" vertical="center" wrapText="1"/>
    </xf>
    <xf numFmtId="3" fontId="10" fillId="5" borderId="7" xfId="0" applyNumberFormat="1" applyFont="1" applyFill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0" fontId="12" fillId="0" borderId="0" xfId="0" applyFont="1"/>
    <xf numFmtId="0" fontId="12" fillId="2" borderId="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horizontal="center" vertical="center" wrapText="1"/>
    </xf>
    <xf numFmtId="3" fontId="15" fillId="4" borderId="7" xfId="0" applyNumberFormat="1" applyFont="1" applyFill="1" applyBorder="1" applyAlignment="1">
      <alignment horizontal="center" vertical="center" wrapText="1"/>
    </xf>
    <xf numFmtId="3" fontId="11" fillId="9" borderId="7" xfId="0" applyNumberFormat="1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right" vertical="center" wrapText="1"/>
    </xf>
    <xf numFmtId="0" fontId="15" fillId="0" borderId="4" xfId="0" applyFont="1" applyBorder="1" applyAlignment="1">
      <alignment horizontal="center"/>
    </xf>
    <xf numFmtId="3" fontId="15" fillId="3" borderId="7" xfId="0" applyNumberFormat="1" applyFont="1" applyFill="1" applyBorder="1" applyAlignment="1">
      <alignment horizontal="center" vertical="center" wrapText="1"/>
    </xf>
    <xf numFmtId="3" fontId="10" fillId="8" borderId="7" xfId="0" applyNumberFormat="1" applyFont="1" applyFill="1" applyBorder="1" applyAlignment="1">
      <alignment horizontal="right" vertical="center" wrapText="1"/>
    </xf>
    <xf numFmtId="3" fontId="16" fillId="6" borderId="7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0" fontId="21" fillId="0" borderId="0" xfId="0" applyFont="1"/>
    <xf numFmtId="3" fontId="24" fillId="6" borderId="7" xfId="0" applyNumberFormat="1" applyFont="1" applyFill="1" applyBorder="1" applyAlignment="1">
      <alignment horizontal="right" vertical="center" wrapText="1"/>
    </xf>
    <xf numFmtId="3" fontId="19" fillId="3" borderId="7" xfId="0" applyNumberFormat="1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3" fontId="27" fillId="4" borderId="7" xfId="0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164" fontId="26" fillId="3" borderId="7" xfId="0" applyNumberFormat="1" applyFont="1" applyFill="1" applyBorder="1" applyAlignment="1">
      <alignment horizontal="center" vertical="center" wrapText="1"/>
    </xf>
    <xf numFmtId="3" fontId="27" fillId="3" borderId="7" xfId="0" applyNumberFormat="1" applyFont="1" applyFill="1" applyBorder="1" applyAlignment="1">
      <alignment horizontal="center" vertical="center" wrapText="1"/>
    </xf>
    <xf numFmtId="3" fontId="28" fillId="3" borderId="7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/>
    <xf numFmtId="0" fontId="31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2" fillId="0" borderId="4" xfId="0" applyFont="1" applyBorder="1" applyAlignment="1">
      <alignment horizontal="center"/>
    </xf>
    <xf numFmtId="3" fontId="33" fillId="3" borderId="7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4" fillId="0" borderId="0" xfId="0" applyFont="1"/>
    <xf numFmtId="0" fontId="34" fillId="0" borderId="0" xfId="0" applyFont="1" applyAlignment="1">
      <alignment horizontal="center"/>
    </xf>
    <xf numFmtId="0" fontId="30" fillId="0" borderId="9" xfId="0" applyFont="1" applyBorder="1" applyAlignment="1">
      <alignment horizontal="center" shrinkToFit="1"/>
    </xf>
    <xf numFmtId="0" fontId="31" fillId="0" borderId="9" xfId="0" applyFont="1" applyBorder="1" applyAlignment="1">
      <alignment horizontal="left" vertical="center" wrapText="1"/>
    </xf>
    <xf numFmtId="0" fontId="36" fillId="0" borderId="0" xfId="0" applyFont="1"/>
    <xf numFmtId="0" fontId="20" fillId="0" borderId="0" xfId="0" applyFont="1"/>
    <xf numFmtId="0" fontId="35" fillId="0" borderId="9" xfId="0" applyFont="1" applyBorder="1" applyAlignment="1">
      <alignment horizontal="left" wrapText="1"/>
    </xf>
    <xf numFmtId="0" fontId="35" fillId="0" borderId="9" xfId="0" applyFont="1" applyBorder="1" applyAlignment="1">
      <alignment horizontal="left" shrinkToFit="1"/>
    </xf>
    <xf numFmtId="0" fontId="3" fillId="0" borderId="0" xfId="0" applyFont="1"/>
    <xf numFmtId="3" fontId="26" fillId="6" borderId="7" xfId="0" applyNumberFormat="1" applyFont="1" applyFill="1" applyBorder="1" applyAlignment="1">
      <alignment horizontal="right" vertical="center" wrapText="1"/>
    </xf>
    <xf numFmtId="3" fontId="37" fillId="6" borderId="7" xfId="0" applyNumberFormat="1" applyFont="1" applyFill="1" applyBorder="1" applyAlignment="1">
      <alignment horizontal="right" vertical="center" wrapText="1"/>
    </xf>
    <xf numFmtId="3" fontId="14" fillId="6" borderId="7" xfId="0" applyNumberFormat="1" applyFont="1" applyFill="1" applyBorder="1" applyAlignment="1">
      <alignment horizontal="right" vertical="center" wrapText="1"/>
    </xf>
    <xf numFmtId="3" fontId="25" fillId="6" borderId="7" xfId="0" applyNumberFormat="1" applyFont="1" applyFill="1" applyBorder="1" applyAlignment="1">
      <alignment horizontal="right" vertical="center" wrapText="1"/>
    </xf>
    <xf numFmtId="3" fontId="23" fillId="6" borderId="7" xfId="0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3" fontId="6" fillId="6" borderId="4" xfId="0" applyNumberFormat="1" applyFont="1" applyFill="1" applyBorder="1" applyAlignment="1">
      <alignment horizontal="right" vertical="center" wrapText="1"/>
    </xf>
    <xf numFmtId="3" fontId="8" fillId="6" borderId="7" xfId="0" applyNumberFormat="1" applyFont="1" applyFill="1" applyBorder="1" applyAlignment="1">
      <alignment horizontal="right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3" fontId="10" fillId="6" borderId="4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4" fontId="10" fillId="6" borderId="7" xfId="0" applyNumberFormat="1" applyFont="1" applyFill="1" applyBorder="1" applyAlignment="1">
      <alignment horizontal="right" vertical="center" wrapText="1"/>
    </xf>
    <xf numFmtId="4" fontId="38" fillId="0" borderId="3" xfId="0" applyNumberFormat="1" applyFont="1" applyBorder="1" applyAlignment="1">
      <alignment vertical="center" wrapText="1"/>
    </xf>
    <xf numFmtId="4" fontId="39" fillId="0" borderId="4" xfId="0" applyNumberFormat="1" applyFont="1" applyBorder="1" applyAlignment="1">
      <alignment vertical="center" wrapText="1"/>
    </xf>
    <xf numFmtId="0" fontId="6" fillId="13" borderId="7" xfId="0" applyFont="1" applyFill="1" applyBorder="1" applyAlignment="1">
      <alignment vertical="center" wrapText="1"/>
    </xf>
    <xf numFmtId="0" fontId="2" fillId="14" borderId="3" xfId="0" applyFont="1" applyFill="1" applyBorder="1" applyAlignment="1">
      <alignment vertical="center" wrapText="1"/>
    </xf>
    <xf numFmtId="3" fontId="10" fillId="13" borderId="7" xfId="0" applyNumberFormat="1" applyFont="1" applyFill="1" applyBorder="1" applyAlignment="1">
      <alignment horizontal="right" vertical="center" wrapText="1"/>
    </xf>
    <xf numFmtId="4" fontId="10" fillId="15" borderId="7" xfId="0" applyNumberFormat="1" applyFont="1" applyFill="1" applyBorder="1" applyAlignment="1">
      <alignment horizontal="right" vertical="center" wrapText="1"/>
    </xf>
    <xf numFmtId="3" fontId="24" fillId="0" borderId="7" xfId="0" applyNumberFormat="1" applyFont="1" applyBorder="1" applyAlignment="1">
      <alignment horizontal="right" vertical="center" wrapText="1"/>
    </xf>
    <xf numFmtId="4" fontId="40" fillId="0" borderId="4" xfId="0" applyNumberFormat="1" applyFont="1" applyBorder="1" applyAlignment="1">
      <alignment vertical="center" wrapText="1"/>
    </xf>
    <xf numFmtId="0" fontId="2" fillId="14" borderId="7" xfId="0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39" fillId="0" borderId="7" xfId="0" applyNumberFormat="1" applyFont="1" applyBorder="1" applyAlignment="1">
      <alignment vertical="center" wrapText="1"/>
    </xf>
    <xf numFmtId="0" fontId="2" fillId="0" borderId="0" xfId="0" applyFont="1"/>
    <xf numFmtId="0" fontId="2" fillId="0" borderId="7" xfId="0" applyFont="1" applyBorder="1" applyAlignment="1">
      <alignment vertical="center" wrapText="1"/>
    </xf>
    <xf numFmtId="3" fontId="38" fillId="0" borderId="7" xfId="0" applyNumberFormat="1" applyFont="1" applyBorder="1" applyAlignment="1">
      <alignment vertical="center" wrapText="1"/>
    </xf>
    <xf numFmtId="0" fontId="41" fillId="0" borderId="7" xfId="1" applyBorder="1"/>
    <xf numFmtId="3" fontId="42" fillId="0" borderId="7" xfId="1" applyNumberFormat="1" applyFont="1" applyBorder="1"/>
    <xf numFmtId="3" fontId="43" fillId="8" borderId="7" xfId="0" applyNumberFormat="1" applyFont="1" applyFill="1" applyBorder="1" applyAlignment="1">
      <alignment horizontal="right" vertical="center" wrapText="1"/>
    </xf>
    <xf numFmtId="3" fontId="44" fillId="0" borderId="7" xfId="1" applyNumberFormat="1" applyFont="1" applyBorder="1"/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35" fillId="0" borderId="0" xfId="0" applyFont="1" applyAlignment="1">
      <alignment horizontal="left" wrapText="1"/>
    </xf>
    <xf numFmtId="0" fontId="19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164" fontId="46" fillId="3" borderId="7" xfId="0" applyNumberFormat="1" applyFont="1" applyFill="1" applyBorder="1" applyAlignment="1">
      <alignment horizontal="center" vertical="center" wrapText="1"/>
    </xf>
    <xf numFmtId="3" fontId="45" fillId="3" borderId="7" xfId="0" applyNumberFormat="1" applyFont="1" applyFill="1" applyBorder="1" applyAlignment="1">
      <alignment horizontal="center" vertical="center" wrapText="1"/>
    </xf>
    <xf numFmtId="3" fontId="47" fillId="6" borderId="7" xfId="0" applyNumberFormat="1" applyFont="1" applyFill="1" applyBorder="1" applyAlignment="1">
      <alignment horizontal="right" vertical="center" wrapText="1"/>
    </xf>
    <xf numFmtId="3" fontId="10" fillId="15" borderId="7" xfId="0" applyNumberFormat="1" applyFont="1" applyFill="1" applyBorder="1" applyAlignment="1">
      <alignment horizontal="right" vertical="center" wrapText="1"/>
    </xf>
    <xf numFmtId="0" fontId="50" fillId="4" borderId="7" xfId="0" applyFont="1" applyFill="1" applyBorder="1" applyAlignment="1">
      <alignment horizontal="center" vertical="center" wrapText="1"/>
    </xf>
    <xf numFmtId="165" fontId="51" fillId="16" borderId="7" xfId="0" applyNumberFormat="1" applyFont="1" applyFill="1" applyBorder="1" applyAlignment="1">
      <alignment horizontal="center" vertical="center" wrapText="1"/>
    </xf>
    <xf numFmtId="0" fontId="11" fillId="17" borderId="6" xfId="0" applyFont="1" applyFill="1" applyBorder="1" applyAlignment="1">
      <alignment horizontal="center" vertical="center" wrapText="1"/>
    </xf>
    <xf numFmtId="165" fontId="15" fillId="17" borderId="6" xfId="0" applyNumberFormat="1" applyFont="1" applyFill="1" applyBorder="1" applyAlignment="1">
      <alignment horizontal="center" vertical="center" wrapText="1"/>
    </xf>
    <xf numFmtId="165" fontId="49" fillId="17" borderId="6" xfId="0" applyNumberFormat="1" applyFont="1" applyFill="1" applyBorder="1" applyAlignment="1">
      <alignment horizontal="center" vertical="center" wrapText="1"/>
    </xf>
    <xf numFmtId="165" fontId="52" fillId="17" borderId="6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45" fillId="17" borderId="6" xfId="0" applyNumberFormat="1" applyFont="1" applyFill="1" applyBorder="1" applyAlignment="1">
      <alignment horizontal="center" vertical="center" wrapText="1"/>
    </xf>
    <xf numFmtId="165" fontId="53" fillId="17" borderId="6" xfId="0" applyNumberFormat="1" applyFont="1" applyFill="1" applyBorder="1" applyAlignment="1">
      <alignment horizontal="center" vertical="center" wrapText="1"/>
    </xf>
    <xf numFmtId="3" fontId="38" fillId="0" borderId="7" xfId="0" applyNumberFormat="1" applyFont="1" applyBorder="1"/>
    <xf numFmtId="0" fontId="1" fillId="0" borderId="0" xfId="0" applyFont="1"/>
    <xf numFmtId="0" fontId="7" fillId="20" borderId="0" xfId="0" applyFont="1" applyFill="1" applyAlignment="1">
      <alignment horizontal="left" vertical="top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0" borderId="5" xfId="0" applyFont="1" applyBorder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7" fillId="18" borderId="1" xfId="0" applyFont="1" applyFill="1" applyBorder="1" applyAlignment="1">
      <alignment horizontal="center" vertical="center"/>
    </xf>
    <xf numFmtId="0" fontId="8" fillId="19" borderId="5" xfId="0" applyFont="1" applyFill="1" applyBorder="1"/>
    <xf numFmtId="0" fontId="48" fillId="17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</cellXfs>
  <cellStyles count="2">
    <cellStyle name="Normální" xfId="0" builtinId="0"/>
    <cellStyle name="Normální 2" xfId="1" xr:uid="{E9EDD244-69FB-443B-AFF7-2AD97CF2F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00"/>
  <sheetViews>
    <sheetView tabSelected="1" view="pageLayout" topLeftCell="A148" zoomScaleNormal="160" workbookViewId="0">
      <selection activeCell="F129" sqref="F129"/>
    </sheetView>
  </sheetViews>
  <sheetFormatPr defaultColWidth="14.42578125" defaultRowHeight="15" customHeight="1" x14ac:dyDescent="0.25"/>
  <cols>
    <col min="1" max="1" width="1.42578125" style="1" customWidth="1"/>
    <col min="2" max="2" width="6.140625" style="1" customWidth="1"/>
    <col min="3" max="3" width="60.28515625" style="1" customWidth="1"/>
    <col min="4" max="4" width="3.85546875" style="1" customWidth="1"/>
    <col min="5" max="5" width="15.85546875" style="10" customWidth="1"/>
    <col min="6" max="6" width="18.85546875" style="10" customWidth="1"/>
    <col min="7" max="7" width="14.85546875" style="1" customWidth="1"/>
    <col min="8" max="8" width="1.5703125" customWidth="1"/>
    <col min="9" max="9" width="6.42578125" style="54" customWidth="1"/>
    <col min="10" max="10" width="8.7109375" style="59" hidden="1" customWidth="1"/>
    <col min="11" max="11" width="6.42578125" style="54" customWidth="1"/>
    <col min="12" max="12" width="14.140625" style="63" customWidth="1"/>
    <col min="13" max="13" width="19.42578125" style="1" customWidth="1"/>
    <col min="14" max="26" width="8.7109375" style="1" customWidth="1"/>
    <col min="27" max="16384" width="14.42578125" style="1"/>
  </cols>
  <sheetData>
    <row r="1" spans="1:15" ht="28.5" customHeight="1" x14ac:dyDescent="0.35">
      <c r="A1" s="137" t="s">
        <v>458</v>
      </c>
      <c r="B1" s="137"/>
      <c r="C1" s="137"/>
      <c r="D1" s="137"/>
      <c r="E1" s="137"/>
      <c r="F1" s="137"/>
      <c r="G1" s="137"/>
      <c r="I1" s="49"/>
      <c r="K1" s="49"/>
      <c r="L1" s="62"/>
      <c r="M1" s="28"/>
      <c r="N1" s="28"/>
      <c r="O1" s="28"/>
    </row>
    <row r="2" spans="1:15" ht="28.5" customHeight="1" x14ac:dyDescent="0.35">
      <c r="A2" s="139" t="s">
        <v>459</v>
      </c>
      <c r="B2" s="139"/>
      <c r="C2" s="139"/>
      <c r="D2" s="139"/>
      <c r="E2" s="139"/>
      <c r="F2" s="139"/>
      <c r="G2" s="139"/>
      <c r="I2" s="49"/>
      <c r="K2" s="49"/>
      <c r="L2" s="62"/>
      <c r="M2" s="28"/>
      <c r="N2" s="28"/>
      <c r="O2" s="28"/>
    </row>
    <row r="3" spans="1:15" ht="18.95" customHeight="1" x14ac:dyDescent="0.35">
      <c r="A3" s="138" t="s">
        <v>460</v>
      </c>
      <c r="B3" s="139"/>
      <c r="C3" s="139"/>
      <c r="D3" s="139"/>
      <c r="E3" s="139"/>
      <c r="F3" s="139"/>
      <c r="G3" s="139"/>
      <c r="I3" s="49"/>
      <c r="K3" s="49"/>
      <c r="L3" s="62"/>
      <c r="M3" s="28"/>
      <c r="N3" s="28"/>
      <c r="O3" s="28"/>
    </row>
    <row r="4" spans="1:15" ht="15.75" customHeight="1" thickBot="1" x14ac:dyDescent="0.3">
      <c r="B4" s="17"/>
      <c r="I4" s="50"/>
      <c r="K4" s="50"/>
    </row>
    <row r="5" spans="1:15" ht="30.75" customHeight="1" thickTop="1" thickBot="1" x14ac:dyDescent="0.3">
      <c r="B5" s="130" t="s">
        <v>0</v>
      </c>
      <c r="C5" s="132" t="s">
        <v>1</v>
      </c>
      <c r="D5" s="133" t="s">
        <v>2</v>
      </c>
      <c r="E5" s="134" t="s">
        <v>144</v>
      </c>
      <c r="F5" s="135"/>
      <c r="G5" s="136"/>
      <c r="I5" s="51"/>
      <c r="K5" s="51"/>
    </row>
    <row r="6" spans="1:15" ht="33" thickTop="1" thickBot="1" x14ac:dyDescent="0.3">
      <c r="B6" s="131"/>
      <c r="C6" s="131"/>
      <c r="D6" s="131"/>
      <c r="E6" s="11" t="s">
        <v>3</v>
      </c>
      <c r="F6" s="11" t="s">
        <v>4</v>
      </c>
      <c r="G6" s="11" t="s">
        <v>132</v>
      </c>
      <c r="I6" s="52" t="s">
        <v>165</v>
      </c>
      <c r="K6" s="52" t="s">
        <v>166</v>
      </c>
      <c r="L6" s="61" t="s">
        <v>167</v>
      </c>
    </row>
    <row r="7" spans="1:15" ht="15.75" customHeight="1" thickTop="1" thickBot="1" x14ac:dyDescent="0.3">
      <c r="B7" s="18" t="s">
        <v>5</v>
      </c>
      <c r="C7" s="20" t="s">
        <v>315</v>
      </c>
      <c r="D7" s="29"/>
      <c r="E7" s="21">
        <f>SUM(E8:E19)</f>
        <v>5011000</v>
      </c>
      <c r="F7" s="21">
        <f>SUM(F8:F19)</f>
        <v>2171504</v>
      </c>
      <c r="G7" s="21">
        <f>SUM(G8:G19)</f>
        <v>2839496</v>
      </c>
      <c r="I7" s="53"/>
      <c r="J7" s="59">
        <f t="shared" ref="J7" si="0">IF(H7="x",G7,0)</f>
        <v>0</v>
      </c>
      <c r="K7" s="53"/>
      <c r="L7" s="64"/>
    </row>
    <row r="8" spans="1:15" ht="15.75" customHeight="1" thickTop="1" thickBot="1" x14ac:dyDescent="0.3">
      <c r="B8" s="18" t="s">
        <v>6</v>
      </c>
      <c r="C8" s="3" t="s">
        <v>114</v>
      </c>
      <c r="D8" s="77" t="s">
        <v>119</v>
      </c>
      <c r="E8" s="12">
        <v>3025000</v>
      </c>
      <c r="F8" s="15">
        <f t="shared" ref="F8:F18" si="1">E8-G8</f>
        <v>525000</v>
      </c>
      <c r="G8" s="69">
        <v>2500000</v>
      </c>
      <c r="H8" s="97" t="s">
        <v>163</v>
      </c>
      <c r="I8" s="53"/>
      <c r="K8" s="53"/>
      <c r="L8" s="64"/>
    </row>
    <row r="9" spans="1:15" ht="15.75" customHeight="1" thickTop="1" thickBot="1" x14ac:dyDescent="0.3">
      <c r="B9" s="18" t="s">
        <v>8</v>
      </c>
      <c r="C9" s="3" t="s">
        <v>492</v>
      </c>
      <c r="D9" s="77" t="s">
        <v>119</v>
      </c>
      <c r="E9" s="12">
        <v>196000</v>
      </c>
      <c r="F9" s="15">
        <f t="shared" si="1"/>
        <v>196000</v>
      </c>
      <c r="G9" s="7">
        <v>0</v>
      </c>
      <c r="I9" s="53"/>
      <c r="K9" s="53"/>
      <c r="L9" s="64"/>
    </row>
    <row r="10" spans="1:15" ht="15.75" customHeight="1" thickTop="1" thickBot="1" x14ac:dyDescent="0.3">
      <c r="B10" s="18" t="s">
        <v>9</v>
      </c>
      <c r="C10" s="3" t="s">
        <v>147</v>
      </c>
      <c r="D10" s="77" t="s">
        <v>119</v>
      </c>
      <c r="E10" s="124">
        <v>460000</v>
      </c>
      <c r="F10" s="15">
        <f t="shared" si="1"/>
        <v>120504</v>
      </c>
      <c r="G10" s="69">
        <v>339496</v>
      </c>
      <c r="H10" s="97" t="s">
        <v>163</v>
      </c>
      <c r="I10" s="53"/>
      <c r="K10" s="53"/>
      <c r="L10" s="64"/>
    </row>
    <row r="11" spans="1:15" ht="15.75" customHeight="1" thickTop="1" thickBot="1" x14ac:dyDescent="0.3">
      <c r="B11" s="18" t="s">
        <v>10</v>
      </c>
      <c r="C11" s="3" t="s">
        <v>433</v>
      </c>
      <c r="D11" s="77" t="s">
        <v>119</v>
      </c>
      <c r="E11" s="124">
        <v>300000</v>
      </c>
      <c r="F11" s="15">
        <f t="shared" si="1"/>
        <v>300000</v>
      </c>
      <c r="G11" s="7">
        <v>0</v>
      </c>
      <c r="I11" s="53"/>
      <c r="K11" s="53"/>
      <c r="L11" s="64"/>
    </row>
    <row r="12" spans="1:15" ht="15.75" customHeight="1" thickTop="1" thickBot="1" x14ac:dyDescent="0.3">
      <c r="B12" s="18" t="s">
        <v>11</v>
      </c>
      <c r="C12" s="3" t="s">
        <v>41</v>
      </c>
      <c r="D12" s="30" t="s">
        <v>119</v>
      </c>
      <c r="E12" s="12">
        <v>200000</v>
      </c>
      <c r="F12" s="15">
        <f t="shared" si="1"/>
        <v>200000</v>
      </c>
      <c r="G12" s="7">
        <v>0</v>
      </c>
      <c r="I12" s="53"/>
      <c r="K12" s="53"/>
      <c r="L12" s="64"/>
    </row>
    <row r="13" spans="1:15" ht="15.75" customHeight="1" thickTop="1" thickBot="1" x14ac:dyDescent="0.3">
      <c r="B13" s="18" t="s">
        <v>86</v>
      </c>
      <c r="C13" s="3" t="s">
        <v>447</v>
      </c>
      <c r="D13" s="30" t="s">
        <v>119</v>
      </c>
      <c r="E13" s="12">
        <v>160000</v>
      </c>
      <c r="F13" s="15">
        <f t="shared" si="1"/>
        <v>160000</v>
      </c>
      <c r="G13" s="7">
        <v>0</v>
      </c>
      <c r="I13" s="53"/>
      <c r="K13" s="53"/>
      <c r="L13" s="64"/>
    </row>
    <row r="14" spans="1:15" ht="15.75" customHeight="1" thickTop="1" thickBot="1" x14ac:dyDescent="0.3">
      <c r="B14" s="18" t="s">
        <v>327</v>
      </c>
      <c r="C14" s="3" t="s">
        <v>42</v>
      </c>
      <c r="D14" s="30" t="s">
        <v>119</v>
      </c>
      <c r="E14" s="12">
        <v>50000</v>
      </c>
      <c r="F14" s="15">
        <f t="shared" si="1"/>
        <v>50000</v>
      </c>
      <c r="G14" s="8">
        <v>0</v>
      </c>
      <c r="I14" s="53"/>
      <c r="K14" s="53"/>
      <c r="L14" s="64"/>
    </row>
    <row r="15" spans="1:15" ht="15.75" customHeight="1" thickTop="1" thickBot="1" x14ac:dyDescent="0.3">
      <c r="B15" s="18" t="s">
        <v>328</v>
      </c>
      <c r="C15" s="3" t="s">
        <v>461</v>
      </c>
      <c r="D15" s="30" t="s">
        <v>119</v>
      </c>
      <c r="E15" s="12">
        <v>10000</v>
      </c>
      <c r="F15" s="15">
        <f t="shared" si="1"/>
        <v>10000</v>
      </c>
      <c r="G15" s="8">
        <v>0</v>
      </c>
      <c r="I15" s="53"/>
      <c r="K15" s="53"/>
      <c r="L15" s="64"/>
    </row>
    <row r="16" spans="1:15" ht="15.75" customHeight="1" thickTop="1" thickBot="1" x14ac:dyDescent="0.3">
      <c r="B16" s="18" t="s">
        <v>89</v>
      </c>
      <c r="C16" s="3" t="s">
        <v>462</v>
      </c>
      <c r="D16" s="30" t="s">
        <v>119</v>
      </c>
      <c r="E16" s="12">
        <v>10000</v>
      </c>
      <c r="F16" s="15">
        <f t="shared" si="1"/>
        <v>10000</v>
      </c>
      <c r="G16" s="8">
        <v>0</v>
      </c>
      <c r="I16" s="53"/>
      <c r="K16" s="53"/>
      <c r="L16" s="64"/>
    </row>
    <row r="17" spans="2:12" ht="15.75" customHeight="1" thickTop="1" thickBot="1" x14ac:dyDescent="0.3">
      <c r="B17" s="18" t="s">
        <v>90</v>
      </c>
      <c r="C17" s="3" t="s">
        <v>325</v>
      </c>
      <c r="D17" s="30" t="s">
        <v>119</v>
      </c>
      <c r="E17" s="12">
        <v>500000</v>
      </c>
      <c r="F17" s="15">
        <f t="shared" si="1"/>
        <v>500000</v>
      </c>
      <c r="G17" s="8">
        <v>0</v>
      </c>
      <c r="I17" s="53"/>
      <c r="K17" s="53"/>
      <c r="L17" s="64"/>
    </row>
    <row r="18" spans="2:12" ht="15.75" customHeight="1" thickTop="1" thickBot="1" x14ac:dyDescent="0.3">
      <c r="B18" s="18" t="s">
        <v>91</v>
      </c>
      <c r="C18" s="3" t="s">
        <v>210</v>
      </c>
      <c r="D18" s="36" t="s">
        <v>119</v>
      </c>
      <c r="E18" s="12">
        <v>100000</v>
      </c>
      <c r="F18" s="15">
        <f t="shared" si="1"/>
        <v>100000</v>
      </c>
      <c r="G18" s="7">
        <v>0</v>
      </c>
      <c r="I18" s="53"/>
      <c r="K18" s="53"/>
      <c r="L18" s="64"/>
    </row>
    <row r="19" spans="2:12" ht="15.75" customHeight="1" thickTop="1" thickBot="1" x14ac:dyDescent="0.3">
      <c r="B19" s="18"/>
      <c r="C19" s="3"/>
      <c r="D19" s="36"/>
      <c r="E19" s="12"/>
      <c r="F19" s="15"/>
      <c r="G19" s="7"/>
      <c r="I19" s="53"/>
      <c r="K19" s="53"/>
      <c r="L19" s="64"/>
    </row>
    <row r="20" spans="2:12" ht="15.75" customHeight="1" thickTop="1" thickBot="1" x14ac:dyDescent="0.3">
      <c r="B20" s="18"/>
      <c r="C20" s="42" t="s">
        <v>126</v>
      </c>
      <c r="D20" s="36"/>
      <c r="E20" s="44">
        <f>SUM(E21:E33)</f>
        <v>3425000</v>
      </c>
      <c r="F20" s="44">
        <f>SUM(F21:F33)</f>
        <v>1775000</v>
      </c>
      <c r="G20" s="44">
        <f>SUM(G21:G33)</f>
        <v>1650000</v>
      </c>
      <c r="I20" s="53"/>
      <c r="K20" s="53"/>
      <c r="L20" s="64"/>
    </row>
    <row r="21" spans="2:12" ht="17.25" thickTop="1" thickBot="1" x14ac:dyDescent="0.3">
      <c r="B21" s="18" t="s">
        <v>92</v>
      </c>
      <c r="C21" s="3" t="s">
        <v>326</v>
      </c>
      <c r="D21" s="77" t="s">
        <v>7</v>
      </c>
      <c r="E21" s="12">
        <v>100000</v>
      </c>
      <c r="F21" s="15">
        <f t="shared" ref="F21:F31" si="2">E21-G21</f>
        <v>100000</v>
      </c>
      <c r="G21" s="7">
        <v>0</v>
      </c>
      <c r="I21" s="53"/>
      <c r="K21" s="53"/>
      <c r="L21" s="64"/>
    </row>
    <row r="22" spans="2:12" ht="17.25" thickTop="1" thickBot="1" x14ac:dyDescent="0.3">
      <c r="B22" s="18" t="s">
        <v>329</v>
      </c>
      <c r="C22" s="3" t="s">
        <v>146</v>
      </c>
      <c r="D22" s="77" t="s">
        <v>7</v>
      </c>
      <c r="E22" s="12">
        <v>50000</v>
      </c>
      <c r="F22" s="15">
        <f t="shared" si="2"/>
        <v>50000</v>
      </c>
      <c r="G22" s="7">
        <v>0</v>
      </c>
      <c r="I22" s="53"/>
      <c r="K22" s="53"/>
      <c r="L22" s="64"/>
    </row>
    <row r="23" spans="2:12" ht="17.25" thickTop="1" thickBot="1" x14ac:dyDescent="0.3">
      <c r="B23" s="18" t="s">
        <v>330</v>
      </c>
      <c r="C23" s="3" t="s">
        <v>108</v>
      </c>
      <c r="D23" s="77" t="s">
        <v>7</v>
      </c>
      <c r="E23" s="12">
        <v>150000</v>
      </c>
      <c r="F23" s="15">
        <f t="shared" si="2"/>
        <v>150000</v>
      </c>
      <c r="G23" s="7">
        <v>0</v>
      </c>
      <c r="I23" s="53"/>
      <c r="K23" s="53"/>
      <c r="L23" s="64"/>
    </row>
    <row r="24" spans="2:12" ht="17.25" thickTop="1" thickBot="1" x14ac:dyDescent="0.3">
      <c r="B24" s="18" t="s">
        <v>94</v>
      </c>
      <c r="C24" s="3" t="s">
        <v>430</v>
      </c>
      <c r="D24" s="77" t="s">
        <v>7</v>
      </c>
      <c r="E24" s="12">
        <v>70000</v>
      </c>
      <c r="F24" s="15">
        <f t="shared" si="2"/>
        <v>70000</v>
      </c>
      <c r="G24" s="7">
        <v>0</v>
      </c>
      <c r="I24" s="53"/>
      <c r="K24" s="53"/>
      <c r="L24" s="64"/>
    </row>
    <row r="25" spans="2:12" ht="17.25" thickTop="1" thickBot="1" x14ac:dyDescent="0.3">
      <c r="B25" s="18" t="s">
        <v>95</v>
      </c>
      <c r="C25" s="3" t="s">
        <v>85</v>
      </c>
      <c r="D25" s="31" t="s">
        <v>7</v>
      </c>
      <c r="E25" s="12">
        <v>150000</v>
      </c>
      <c r="F25" s="15">
        <f t="shared" si="2"/>
        <v>150000</v>
      </c>
      <c r="G25" s="7">
        <v>0</v>
      </c>
      <c r="I25" s="53"/>
      <c r="K25" s="53"/>
      <c r="L25" s="64"/>
    </row>
    <row r="26" spans="2:12" ht="17.25" thickTop="1" thickBot="1" x14ac:dyDescent="0.3">
      <c r="B26" s="18" t="s">
        <v>100</v>
      </c>
      <c r="C26" s="3" t="s">
        <v>456</v>
      </c>
      <c r="D26" s="31" t="s">
        <v>7</v>
      </c>
      <c r="E26" s="12">
        <v>175000</v>
      </c>
      <c r="F26" s="15">
        <f t="shared" si="2"/>
        <v>175000</v>
      </c>
      <c r="G26" s="7">
        <v>0</v>
      </c>
      <c r="I26" s="53"/>
      <c r="K26" s="53"/>
      <c r="L26" s="64"/>
    </row>
    <row r="27" spans="2:12" ht="17.25" thickTop="1" thickBot="1" x14ac:dyDescent="0.3">
      <c r="B27" s="18" t="s">
        <v>103</v>
      </c>
      <c r="C27" s="3" t="s">
        <v>463</v>
      </c>
      <c r="D27" s="31" t="s">
        <v>7</v>
      </c>
      <c r="E27" s="12">
        <v>10000</v>
      </c>
      <c r="F27" s="15">
        <f t="shared" si="2"/>
        <v>10000</v>
      </c>
      <c r="G27" s="8">
        <v>0</v>
      </c>
      <c r="I27" s="53"/>
      <c r="K27" s="53"/>
      <c r="L27" s="64"/>
    </row>
    <row r="28" spans="2:12" ht="17.25" thickTop="1" thickBot="1" x14ac:dyDescent="0.3">
      <c r="B28" s="18" t="s">
        <v>120</v>
      </c>
      <c r="C28" s="3" t="s">
        <v>457</v>
      </c>
      <c r="D28" s="31" t="s">
        <v>7</v>
      </c>
      <c r="E28" s="12">
        <v>300000</v>
      </c>
      <c r="F28" s="15">
        <f t="shared" si="2"/>
        <v>300000</v>
      </c>
      <c r="G28" s="7">
        <v>0</v>
      </c>
      <c r="I28" s="53"/>
      <c r="K28" s="53"/>
      <c r="L28" s="64"/>
    </row>
    <row r="29" spans="2:12" ht="17.25" thickTop="1" thickBot="1" x14ac:dyDescent="0.3">
      <c r="B29" s="18" t="s">
        <v>123</v>
      </c>
      <c r="C29" s="3" t="s">
        <v>209</v>
      </c>
      <c r="D29" s="31" t="s">
        <v>7</v>
      </c>
      <c r="E29" s="12">
        <v>70000</v>
      </c>
      <c r="F29" s="90">
        <f t="shared" si="2"/>
        <v>70000</v>
      </c>
      <c r="G29" s="7">
        <v>0</v>
      </c>
      <c r="I29" s="53"/>
      <c r="K29" s="53"/>
      <c r="L29" s="64"/>
    </row>
    <row r="30" spans="2:12" ht="17.25" thickTop="1" thickBot="1" x14ac:dyDescent="0.3">
      <c r="B30" s="18" t="s">
        <v>332</v>
      </c>
      <c r="C30" s="3" t="s">
        <v>427</v>
      </c>
      <c r="D30" s="36" t="s">
        <v>7</v>
      </c>
      <c r="E30" s="12">
        <v>1150000</v>
      </c>
      <c r="F30" s="114">
        <f t="shared" si="2"/>
        <v>350000</v>
      </c>
      <c r="G30" s="71">
        <v>800000</v>
      </c>
      <c r="H30" s="97" t="s">
        <v>440</v>
      </c>
      <c r="I30" s="53"/>
      <c r="K30" s="53"/>
      <c r="L30" s="64"/>
    </row>
    <row r="31" spans="2:12" ht="17.25" thickTop="1" thickBot="1" x14ac:dyDescent="0.3">
      <c r="B31" s="18" t="s">
        <v>333</v>
      </c>
      <c r="C31" s="5" t="s">
        <v>428</v>
      </c>
      <c r="D31" s="36" t="s">
        <v>7</v>
      </c>
      <c r="E31" s="12">
        <v>900000</v>
      </c>
      <c r="F31" s="114">
        <f t="shared" si="2"/>
        <v>200000</v>
      </c>
      <c r="G31" s="113">
        <v>700000</v>
      </c>
      <c r="H31" s="97" t="s">
        <v>442</v>
      </c>
      <c r="I31" s="53"/>
      <c r="K31" s="53"/>
      <c r="L31" s="64"/>
    </row>
    <row r="32" spans="2:12" ht="17.25" thickTop="1" thickBot="1" x14ac:dyDescent="0.3">
      <c r="B32" s="18" t="s">
        <v>334</v>
      </c>
      <c r="C32" s="3" t="s">
        <v>162</v>
      </c>
      <c r="D32" s="36" t="s">
        <v>7</v>
      </c>
      <c r="E32" s="12">
        <v>300000</v>
      </c>
      <c r="F32" s="90">
        <f t="shared" ref="F32" si="3">E32-G32</f>
        <v>150000</v>
      </c>
      <c r="G32" s="7">
        <v>150000</v>
      </c>
      <c r="H32" s="97" t="s">
        <v>443</v>
      </c>
      <c r="I32" s="53"/>
      <c r="K32" s="53"/>
      <c r="L32" s="64"/>
    </row>
    <row r="33" spans="2:12" ht="15.75" customHeight="1" thickTop="1" thickBot="1" x14ac:dyDescent="0.3">
      <c r="B33" s="18"/>
      <c r="C33" s="3"/>
      <c r="D33" s="36"/>
      <c r="E33" s="12"/>
      <c r="F33" s="90"/>
      <c r="G33" s="7"/>
      <c r="I33" s="53"/>
      <c r="K33" s="53"/>
      <c r="L33" s="64"/>
    </row>
    <row r="34" spans="2:12" ht="17.25" thickTop="1" thickBot="1" x14ac:dyDescent="0.3">
      <c r="B34" s="18"/>
      <c r="C34" s="23" t="s">
        <v>112</v>
      </c>
      <c r="D34" s="32"/>
      <c r="E34" s="22">
        <f>SUM(E35:E79)</f>
        <v>136809309</v>
      </c>
      <c r="F34" s="22">
        <f>SUM(F35:F79)</f>
        <v>61553127</v>
      </c>
      <c r="G34" s="22">
        <f>SUM(G35:G79)</f>
        <v>75256182</v>
      </c>
      <c r="I34" s="53"/>
      <c r="K34" s="53"/>
      <c r="L34" s="64"/>
    </row>
    <row r="35" spans="2:12" ht="15.75" customHeight="1" thickTop="1" thickBot="1" x14ac:dyDescent="0.3">
      <c r="B35" s="18" t="s">
        <v>335</v>
      </c>
      <c r="C35" s="2" t="s">
        <v>88</v>
      </c>
      <c r="D35" s="33" t="s">
        <v>22</v>
      </c>
      <c r="E35" s="12">
        <v>5000000</v>
      </c>
      <c r="F35" s="12">
        <f>E35-G35</f>
        <v>2000000</v>
      </c>
      <c r="G35" s="7">
        <v>3000000</v>
      </c>
      <c r="H35" s="97" t="s">
        <v>443</v>
      </c>
      <c r="I35" s="53"/>
      <c r="K35" s="53"/>
      <c r="L35" s="64"/>
    </row>
    <row r="36" spans="2:12" ht="15.75" customHeight="1" thickTop="1" thickBot="1" x14ac:dyDescent="0.3">
      <c r="B36" s="18" t="s">
        <v>336</v>
      </c>
      <c r="C36" s="2" t="s">
        <v>445</v>
      </c>
      <c r="D36" s="33" t="s">
        <v>22</v>
      </c>
      <c r="E36" s="12">
        <v>400000</v>
      </c>
      <c r="F36" s="12">
        <f t="shared" ref="F36" si="4">E36-G36</f>
        <v>400000</v>
      </c>
      <c r="G36" s="7">
        <v>0</v>
      </c>
      <c r="H36" s="97"/>
      <c r="I36" s="53"/>
      <c r="K36" s="53"/>
      <c r="L36" s="64"/>
    </row>
    <row r="37" spans="2:12" ht="15.75" customHeight="1" thickTop="1" thickBot="1" x14ac:dyDescent="0.3">
      <c r="B37" s="18" t="s">
        <v>337</v>
      </c>
      <c r="C37" s="2" t="s">
        <v>444</v>
      </c>
      <c r="D37" s="33" t="s">
        <v>22</v>
      </c>
      <c r="E37" s="12">
        <v>2000000</v>
      </c>
      <c r="F37" s="12">
        <f t="shared" ref="F37" si="5">E37-G37</f>
        <v>2000000</v>
      </c>
      <c r="G37" s="7">
        <v>0</v>
      </c>
      <c r="H37" s="97"/>
      <c r="I37" s="53"/>
      <c r="K37" s="53"/>
      <c r="L37" s="64"/>
    </row>
    <row r="38" spans="2:12" ht="15.75" customHeight="1" thickTop="1" thickBot="1" x14ac:dyDescent="0.3">
      <c r="B38" s="18" t="s">
        <v>338</v>
      </c>
      <c r="C38" s="2" t="s">
        <v>21</v>
      </c>
      <c r="D38" s="33" t="s">
        <v>22</v>
      </c>
      <c r="E38" s="12">
        <v>700000</v>
      </c>
      <c r="F38" s="12">
        <f t="shared" ref="F38:F47" si="6">E38-G38</f>
        <v>350000</v>
      </c>
      <c r="G38" s="7">
        <v>350000</v>
      </c>
      <c r="H38" s="97" t="s">
        <v>443</v>
      </c>
      <c r="I38" s="53"/>
      <c r="K38" s="53"/>
      <c r="L38" s="64"/>
    </row>
    <row r="39" spans="2:12" ht="15.75" customHeight="1" thickTop="1" thickBot="1" x14ac:dyDescent="0.3">
      <c r="B39" s="18" t="s">
        <v>339</v>
      </c>
      <c r="C39" s="2" t="s">
        <v>107</v>
      </c>
      <c r="D39" s="33" t="s">
        <v>22</v>
      </c>
      <c r="E39" s="12">
        <v>1200000</v>
      </c>
      <c r="F39" s="12">
        <f t="shared" ref="F39" si="7">E39-G39</f>
        <v>800000</v>
      </c>
      <c r="G39" s="7">
        <v>400000</v>
      </c>
      <c r="H39" s="97" t="s">
        <v>443</v>
      </c>
      <c r="I39" s="53"/>
      <c r="K39" s="53"/>
      <c r="L39" s="64"/>
    </row>
    <row r="40" spans="2:12" ht="15.75" customHeight="1" thickTop="1" thickBot="1" x14ac:dyDescent="0.3">
      <c r="B40" s="18" t="s">
        <v>340</v>
      </c>
      <c r="C40" s="2" t="s">
        <v>24</v>
      </c>
      <c r="D40" s="33" t="s">
        <v>22</v>
      </c>
      <c r="E40" s="12">
        <v>600000</v>
      </c>
      <c r="F40" s="12">
        <f t="shared" si="6"/>
        <v>200000</v>
      </c>
      <c r="G40" s="7">
        <v>400000</v>
      </c>
      <c r="H40" s="97" t="s">
        <v>443</v>
      </c>
      <c r="I40" s="53"/>
      <c r="K40" s="53"/>
      <c r="L40" s="64"/>
    </row>
    <row r="41" spans="2:12" ht="15.75" customHeight="1" thickTop="1" thickBot="1" x14ac:dyDescent="0.3">
      <c r="B41" s="18" t="s">
        <v>341</v>
      </c>
      <c r="C41" s="2" t="s">
        <v>140</v>
      </c>
      <c r="D41" s="33" t="s">
        <v>22</v>
      </c>
      <c r="E41" s="12">
        <v>130000</v>
      </c>
      <c r="F41" s="16">
        <f t="shared" si="6"/>
        <v>130000</v>
      </c>
      <c r="G41" s="7">
        <v>0</v>
      </c>
      <c r="I41" s="53"/>
      <c r="K41" s="53"/>
      <c r="L41" s="64"/>
    </row>
    <row r="42" spans="2:12" ht="15.75" customHeight="1" thickTop="1" thickBot="1" x14ac:dyDescent="0.3">
      <c r="B42" s="18" t="s">
        <v>342</v>
      </c>
      <c r="C42" s="2" t="s">
        <v>28</v>
      </c>
      <c r="D42" s="33" t="s">
        <v>22</v>
      </c>
      <c r="E42" s="12">
        <v>4000000</v>
      </c>
      <c r="F42" s="12">
        <f t="shared" ref="F42:F43" si="8">E42-G42</f>
        <v>2000000</v>
      </c>
      <c r="G42" s="7">
        <v>2000000</v>
      </c>
      <c r="H42" s="97" t="s">
        <v>443</v>
      </c>
      <c r="I42" s="53"/>
      <c r="K42" s="53"/>
      <c r="L42" s="64"/>
    </row>
    <row r="43" spans="2:12" ht="15.75" customHeight="1" thickTop="1" thickBot="1" x14ac:dyDescent="0.3">
      <c r="B43" s="18" t="s">
        <v>343</v>
      </c>
      <c r="C43" s="2" t="s">
        <v>30</v>
      </c>
      <c r="D43" s="34" t="s">
        <v>22</v>
      </c>
      <c r="E43" s="12">
        <v>240000</v>
      </c>
      <c r="F43" s="12">
        <f t="shared" si="8"/>
        <v>240000</v>
      </c>
      <c r="G43" s="7">
        <v>0</v>
      </c>
      <c r="I43" s="53"/>
      <c r="K43" s="53"/>
      <c r="L43" s="64"/>
    </row>
    <row r="44" spans="2:12" ht="15.75" customHeight="1" thickTop="1" thickBot="1" x14ac:dyDescent="0.3">
      <c r="B44" s="18" t="s">
        <v>344</v>
      </c>
      <c r="C44" s="2" t="s">
        <v>429</v>
      </c>
      <c r="D44" s="34" t="s">
        <v>22</v>
      </c>
      <c r="E44" s="12">
        <v>1200000</v>
      </c>
      <c r="F44" s="12">
        <f t="shared" si="6"/>
        <v>100000</v>
      </c>
      <c r="G44" s="40">
        <v>1100000</v>
      </c>
      <c r="H44" s="97" t="s">
        <v>440</v>
      </c>
      <c r="I44" s="53"/>
      <c r="K44" s="53"/>
      <c r="L44" s="64"/>
    </row>
    <row r="45" spans="2:12" ht="15.75" customHeight="1" thickTop="1" thickBot="1" x14ac:dyDescent="0.3">
      <c r="B45" s="18" t="s">
        <v>345</v>
      </c>
      <c r="C45" s="2" t="s">
        <v>426</v>
      </c>
      <c r="D45" s="34" t="s">
        <v>22</v>
      </c>
      <c r="E45" s="12">
        <v>1150000</v>
      </c>
      <c r="F45" s="12">
        <f t="shared" si="6"/>
        <v>250000</v>
      </c>
      <c r="G45" s="40">
        <v>900000</v>
      </c>
      <c r="H45" s="97" t="s">
        <v>440</v>
      </c>
      <c r="I45" s="53"/>
      <c r="K45" s="53"/>
      <c r="L45" s="64"/>
    </row>
    <row r="46" spans="2:12" ht="15.75" customHeight="1" thickTop="1" thickBot="1" x14ac:dyDescent="0.3">
      <c r="B46" s="18" t="s">
        <v>346</v>
      </c>
      <c r="C46" s="2" t="s">
        <v>431</v>
      </c>
      <c r="D46" s="34" t="s">
        <v>22</v>
      </c>
      <c r="E46" s="12">
        <v>450000</v>
      </c>
      <c r="F46" s="12">
        <f t="shared" si="6"/>
        <v>450000</v>
      </c>
      <c r="G46" s="9">
        <v>0</v>
      </c>
      <c r="I46" s="53"/>
      <c r="K46" s="53"/>
      <c r="L46" s="64"/>
    </row>
    <row r="47" spans="2:12" ht="15.75" customHeight="1" thickTop="1" thickBot="1" x14ac:dyDescent="0.3">
      <c r="B47" s="18" t="s">
        <v>347</v>
      </c>
      <c r="C47" s="2" t="s">
        <v>432</v>
      </c>
      <c r="D47" s="34" t="s">
        <v>22</v>
      </c>
      <c r="E47" s="12">
        <v>250000</v>
      </c>
      <c r="F47" s="12">
        <f t="shared" si="6"/>
        <v>250000</v>
      </c>
      <c r="G47" s="9">
        <v>0</v>
      </c>
      <c r="I47" s="53"/>
      <c r="K47" s="53"/>
      <c r="L47" s="64"/>
    </row>
    <row r="48" spans="2:12" ht="15.75" customHeight="1" thickTop="1" thickBot="1" x14ac:dyDescent="0.3">
      <c r="B48" s="18" t="s">
        <v>348</v>
      </c>
      <c r="C48" s="6" t="s">
        <v>248</v>
      </c>
      <c r="D48" s="34" t="s">
        <v>22</v>
      </c>
      <c r="E48" s="13">
        <v>13000000</v>
      </c>
      <c r="F48" s="26">
        <f t="shared" ref="F48:F56" si="9">E48-G48</f>
        <v>4000000</v>
      </c>
      <c r="G48" s="8">
        <v>9000000</v>
      </c>
      <c r="H48" s="97" t="s">
        <v>443</v>
      </c>
      <c r="I48" s="53"/>
      <c r="K48" s="53"/>
      <c r="L48" s="64"/>
    </row>
    <row r="49" spans="2:12" ht="15.75" customHeight="1" thickTop="1" thickBot="1" x14ac:dyDescent="0.3">
      <c r="B49" s="18" t="s">
        <v>349</v>
      </c>
      <c r="C49" s="6" t="s">
        <v>160</v>
      </c>
      <c r="D49" s="33" t="s">
        <v>22</v>
      </c>
      <c r="E49" s="14">
        <v>1500000</v>
      </c>
      <c r="F49" s="12">
        <f t="shared" si="9"/>
        <v>1500000</v>
      </c>
      <c r="G49" s="9">
        <v>0</v>
      </c>
      <c r="I49" s="53"/>
      <c r="K49" s="53"/>
      <c r="L49" s="64"/>
    </row>
    <row r="50" spans="2:12" ht="15.75" customHeight="1" thickTop="1" thickBot="1" x14ac:dyDescent="0.3">
      <c r="B50" s="18" t="s">
        <v>350</v>
      </c>
      <c r="C50" s="2" t="s">
        <v>55</v>
      </c>
      <c r="D50" s="33" t="s">
        <v>22</v>
      </c>
      <c r="E50" s="14">
        <v>10000000</v>
      </c>
      <c r="F50" s="12">
        <f t="shared" si="9"/>
        <v>1500000</v>
      </c>
      <c r="G50" s="9">
        <v>8500000</v>
      </c>
      <c r="H50" s="97" t="s">
        <v>443</v>
      </c>
      <c r="I50" s="53"/>
      <c r="K50" s="53"/>
      <c r="L50" s="64"/>
    </row>
    <row r="51" spans="2:12" ht="15.75" customHeight="1" thickTop="1" thickBot="1" x14ac:dyDescent="0.3">
      <c r="B51" s="18" t="s">
        <v>351</v>
      </c>
      <c r="C51" s="100" t="s">
        <v>318</v>
      </c>
      <c r="D51" s="32" t="s">
        <v>22</v>
      </c>
      <c r="E51" s="101">
        <v>1250000</v>
      </c>
      <c r="F51" s="102">
        <f t="shared" si="9"/>
        <v>470000</v>
      </c>
      <c r="G51" s="103">
        <v>780000</v>
      </c>
      <c r="H51" s="97" t="s">
        <v>163</v>
      </c>
      <c r="I51" s="53"/>
      <c r="K51" s="53"/>
      <c r="L51" s="64"/>
    </row>
    <row r="52" spans="2:12" ht="15.75" customHeight="1" thickTop="1" thickBot="1" x14ac:dyDescent="0.3">
      <c r="B52" s="18" t="s">
        <v>352</v>
      </c>
      <c r="C52" s="100" t="s">
        <v>323</v>
      </c>
      <c r="D52" s="32" t="s">
        <v>22</v>
      </c>
      <c r="E52" s="101">
        <v>320000</v>
      </c>
      <c r="F52" s="102">
        <f t="shared" si="9"/>
        <v>120000</v>
      </c>
      <c r="G52" s="103">
        <v>200000</v>
      </c>
      <c r="H52" s="97" t="s">
        <v>163</v>
      </c>
      <c r="I52" s="53"/>
      <c r="K52" s="53"/>
      <c r="L52" s="64"/>
    </row>
    <row r="53" spans="2:12" ht="15.75" customHeight="1" thickTop="1" thickBot="1" x14ac:dyDescent="0.3">
      <c r="B53" s="18" t="s">
        <v>353</v>
      </c>
      <c r="C53" s="100" t="s">
        <v>319</v>
      </c>
      <c r="D53" s="32" t="s">
        <v>22</v>
      </c>
      <c r="E53" s="101">
        <v>3200000</v>
      </c>
      <c r="F53" s="102">
        <f t="shared" si="9"/>
        <v>1200000</v>
      </c>
      <c r="G53" s="103">
        <v>2000000</v>
      </c>
      <c r="H53" s="97" t="s">
        <v>163</v>
      </c>
      <c r="I53" s="53"/>
      <c r="K53" s="53"/>
      <c r="L53" s="64"/>
    </row>
    <row r="54" spans="2:12" ht="15.75" customHeight="1" thickTop="1" thickBot="1" x14ac:dyDescent="0.3">
      <c r="B54" s="18" t="s">
        <v>354</v>
      </c>
      <c r="C54" s="100" t="s">
        <v>324</v>
      </c>
      <c r="D54" s="32" t="s">
        <v>22</v>
      </c>
      <c r="E54" s="101">
        <v>800000</v>
      </c>
      <c r="F54" s="102">
        <f t="shared" si="9"/>
        <v>300000</v>
      </c>
      <c r="G54" s="103">
        <v>500000</v>
      </c>
      <c r="H54" s="97" t="s">
        <v>163</v>
      </c>
      <c r="I54" s="53"/>
      <c r="K54" s="53"/>
      <c r="L54" s="64"/>
    </row>
    <row r="55" spans="2:12" ht="15.75" customHeight="1" thickTop="1" thickBot="1" x14ac:dyDescent="0.3">
      <c r="B55" s="18" t="s">
        <v>355</v>
      </c>
      <c r="C55" s="100" t="s">
        <v>320</v>
      </c>
      <c r="D55" s="32" t="s">
        <v>22</v>
      </c>
      <c r="E55" s="101">
        <v>1932457</v>
      </c>
      <c r="F55" s="102">
        <f t="shared" si="9"/>
        <v>727458</v>
      </c>
      <c r="G55" s="103">
        <v>1204999</v>
      </c>
      <c r="H55" s="97" t="s">
        <v>163</v>
      </c>
      <c r="I55" s="53"/>
      <c r="K55" s="53"/>
      <c r="L55" s="64"/>
    </row>
    <row r="56" spans="2:12" ht="15.75" customHeight="1" thickTop="1" thickBot="1" x14ac:dyDescent="0.3">
      <c r="B56" s="18" t="s">
        <v>356</v>
      </c>
      <c r="C56" s="100" t="s">
        <v>321</v>
      </c>
      <c r="D56" s="32" t="s">
        <v>22</v>
      </c>
      <c r="E56" s="101">
        <v>483114</v>
      </c>
      <c r="F56" s="102">
        <f t="shared" si="9"/>
        <v>181864</v>
      </c>
      <c r="G56" s="103">
        <v>301250</v>
      </c>
      <c r="H56" s="97" t="s">
        <v>163</v>
      </c>
      <c r="I56" s="53"/>
      <c r="K56" s="53"/>
      <c r="L56" s="64"/>
    </row>
    <row r="57" spans="2:12" ht="15.75" customHeight="1" thickTop="1" thickBot="1" x14ac:dyDescent="0.3">
      <c r="B57" s="18" t="s">
        <v>357</v>
      </c>
      <c r="C57" s="100" t="s">
        <v>322</v>
      </c>
      <c r="D57" s="33" t="s">
        <v>32</v>
      </c>
      <c r="E57" s="101">
        <v>1898990</v>
      </c>
      <c r="F57" s="102">
        <f t="shared" ref="F57" si="10">E57-G57</f>
        <v>714148</v>
      </c>
      <c r="G57" s="103">
        <v>1184842</v>
      </c>
      <c r="H57" s="97" t="s">
        <v>163</v>
      </c>
      <c r="I57" s="53"/>
      <c r="K57" s="53"/>
      <c r="L57" s="64"/>
    </row>
    <row r="58" spans="2:12" ht="15.75" customHeight="1" thickTop="1" thickBot="1" x14ac:dyDescent="0.3">
      <c r="B58" s="18" t="s">
        <v>358</v>
      </c>
      <c r="C58" s="100" t="s">
        <v>331</v>
      </c>
      <c r="D58" s="33" t="s">
        <v>32</v>
      </c>
      <c r="E58" s="101">
        <v>474748</v>
      </c>
      <c r="F58" s="102">
        <f>E58-G58</f>
        <v>178537</v>
      </c>
      <c r="G58" s="103">
        <v>296211</v>
      </c>
      <c r="H58" s="97"/>
      <c r="I58" s="53"/>
      <c r="K58" s="53"/>
      <c r="L58" s="64"/>
    </row>
    <row r="59" spans="2:12" ht="15.75" customHeight="1" thickTop="1" thickBot="1" x14ac:dyDescent="0.3">
      <c r="B59" s="18" t="s">
        <v>359</v>
      </c>
      <c r="C59" s="4" t="s">
        <v>150</v>
      </c>
      <c r="D59" s="33" t="s">
        <v>32</v>
      </c>
      <c r="E59" s="12">
        <v>250000</v>
      </c>
      <c r="F59" s="16">
        <f t="shared" ref="F59" si="11">E59-G59</f>
        <v>150000</v>
      </c>
      <c r="G59" s="7">
        <v>100000</v>
      </c>
      <c r="H59" s="97" t="s">
        <v>443</v>
      </c>
      <c r="I59" s="53"/>
      <c r="K59" s="53"/>
      <c r="L59" s="64"/>
    </row>
    <row r="60" spans="2:12" ht="15.75" customHeight="1" thickTop="1" thickBot="1" x14ac:dyDescent="0.3">
      <c r="B60" s="18" t="s">
        <v>360</v>
      </c>
      <c r="C60" s="2" t="s">
        <v>222</v>
      </c>
      <c r="D60" s="33" t="s">
        <v>32</v>
      </c>
      <c r="E60" s="13">
        <v>150000</v>
      </c>
      <c r="F60" s="12">
        <f t="shared" ref="F60:F62" si="12">E60-G60</f>
        <v>150000</v>
      </c>
      <c r="G60" s="7">
        <v>0</v>
      </c>
      <c r="I60" s="53"/>
      <c r="K60" s="53"/>
      <c r="L60" s="64"/>
    </row>
    <row r="61" spans="2:12" ht="15.6" customHeight="1" thickTop="1" thickBot="1" x14ac:dyDescent="0.3">
      <c r="B61" s="18" t="s">
        <v>361</v>
      </c>
      <c r="C61" s="2" t="s">
        <v>223</v>
      </c>
      <c r="D61" s="33" t="s">
        <v>32</v>
      </c>
      <c r="E61" s="14">
        <v>1100000</v>
      </c>
      <c r="F61" s="12">
        <f t="shared" si="12"/>
        <v>300000</v>
      </c>
      <c r="G61" s="9">
        <v>800000</v>
      </c>
      <c r="H61" s="97" t="s">
        <v>443</v>
      </c>
      <c r="I61" s="53"/>
      <c r="K61" s="53"/>
      <c r="L61" s="64"/>
    </row>
    <row r="62" spans="2:12" ht="17.25" thickTop="1" thickBot="1" x14ac:dyDescent="0.3">
      <c r="B62" s="18" t="s">
        <v>362</v>
      </c>
      <c r="C62" s="2" t="s">
        <v>47</v>
      </c>
      <c r="D62" s="33" t="s">
        <v>32</v>
      </c>
      <c r="E62" s="14">
        <v>700000</v>
      </c>
      <c r="F62" s="12">
        <f t="shared" si="12"/>
        <v>450000</v>
      </c>
      <c r="G62" s="9">
        <v>250000</v>
      </c>
      <c r="H62" s="97" t="s">
        <v>443</v>
      </c>
      <c r="I62" s="53"/>
      <c r="K62" s="53"/>
      <c r="L62" s="64"/>
    </row>
    <row r="63" spans="2:12" ht="15.75" customHeight="1" thickTop="1" thickBot="1" x14ac:dyDescent="0.3">
      <c r="B63" s="18" t="s">
        <v>363</v>
      </c>
      <c r="C63" s="2" t="s">
        <v>52</v>
      </c>
      <c r="D63" s="33" t="s">
        <v>32</v>
      </c>
      <c r="E63" s="12">
        <v>6600000</v>
      </c>
      <c r="F63" s="12">
        <f t="shared" ref="F63:F69" si="13">E63-G63</f>
        <v>1700000</v>
      </c>
      <c r="G63" s="7">
        <v>4900000</v>
      </c>
      <c r="H63" s="97" t="s">
        <v>443</v>
      </c>
      <c r="I63" s="53"/>
      <c r="K63" s="53"/>
      <c r="L63" s="64"/>
    </row>
    <row r="64" spans="2:12" ht="15.75" customHeight="1" thickTop="1" thickBot="1" x14ac:dyDescent="0.3">
      <c r="B64" s="18" t="s">
        <v>364</v>
      </c>
      <c r="C64" s="6" t="s">
        <v>221</v>
      </c>
      <c r="D64" s="32" t="s">
        <v>32</v>
      </c>
      <c r="E64" s="13">
        <v>3500000</v>
      </c>
      <c r="F64" s="26">
        <f t="shared" si="13"/>
        <v>3500000</v>
      </c>
      <c r="G64" s="9">
        <v>0</v>
      </c>
      <c r="I64" s="53"/>
      <c r="K64" s="53"/>
      <c r="L64" s="64"/>
    </row>
    <row r="65" spans="2:12" ht="15.75" customHeight="1" thickTop="1" thickBot="1" x14ac:dyDescent="0.3">
      <c r="B65" s="18" t="s">
        <v>365</v>
      </c>
      <c r="C65" s="4" t="s">
        <v>161</v>
      </c>
      <c r="D65" s="33" t="s">
        <v>32</v>
      </c>
      <c r="E65" s="12">
        <v>5310000</v>
      </c>
      <c r="F65" s="12">
        <f t="shared" si="13"/>
        <v>921120</v>
      </c>
      <c r="G65" s="7">
        <v>4388880</v>
      </c>
      <c r="H65" s="97" t="s">
        <v>443</v>
      </c>
      <c r="I65" s="53"/>
      <c r="K65" s="53"/>
      <c r="L65" s="64"/>
    </row>
    <row r="66" spans="2:12" ht="15.75" customHeight="1" thickTop="1" thickBot="1" x14ac:dyDescent="0.3">
      <c r="B66" s="18" t="s">
        <v>366</v>
      </c>
      <c r="C66" s="2" t="s">
        <v>448</v>
      </c>
      <c r="D66" s="33" t="s">
        <v>32</v>
      </c>
      <c r="E66" s="12">
        <v>2500000</v>
      </c>
      <c r="F66" s="12">
        <f t="shared" si="13"/>
        <v>2500000</v>
      </c>
      <c r="G66" s="7">
        <v>0</v>
      </c>
      <c r="I66" s="53"/>
      <c r="K66" s="53"/>
      <c r="L66" s="64"/>
    </row>
    <row r="67" spans="2:12" ht="15.75" customHeight="1" thickTop="1" thickBot="1" x14ac:dyDescent="0.3">
      <c r="B67" s="18" t="s">
        <v>367</v>
      </c>
      <c r="C67" s="2" t="s">
        <v>34</v>
      </c>
      <c r="D67" s="33" t="s">
        <v>32</v>
      </c>
      <c r="E67" s="12">
        <v>850000</v>
      </c>
      <c r="F67" s="12">
        <f t="shared" si="13"/>
        <v>250000</v>
      </c>
      <c r="G67" s="7">
        <v>600000</v>
      </c>
      <c r="H67" s="97" t="s">
        <v>443</v>
      </c>
      <c r="I67" s="53"/>
      <c r="K67" s="53"/>
      <c r="L67" s="64"/>
    </row>
    <row r="68" spans="2:12" ht="15.75" customHeight="1" thickTop="1" thickBot="1" x14ac:dyDescent="0.3">
      <c r="B68" s="18" t="s">
        <v>368</v>
      </c>
      <c r="C68" s="2" t="s">
        <v>96</v>
      </c>
      <c r="D68" s="33" t="s">
        <v>32</v>
      </c>
      <c r="E68" s="12">
        <v>1500000</v>
      </c>
      <c r="F68" s="12">
        <f t="shared" si="13"/>
        <v>1500000</v>
      </c>
      <c r="G68" s="7">
        <v>0</v>
      </c>
      <c r="I68" s="53"/>
      <c r="K68" s="53"/>
      <c r="L68" s="64"/>
    </row>
    <row r="69" spans="2:12" ht="15.95" customHeight="1" thickTop="1" thickBot="1" x14ac:dyDescent="0.3">
      <c r="B69" s="18" t="s">
        <v>369</v>
      </c>
      <c r="C69" s="2" t="s">
        <v>26</v>
      </c>
      <c r="D69" s="33" t="s">
        <v>32</v>
      </c>
      <c r="E69" s="12">
        <v>35000000</v>
      </c>
      <c r="F69" s="12">
        <f t="shared" si="13"/>
        <v>20600000</v>
      </c>
      <c r="G69" s="7">
        <v>14400000</v>
      </c>
      <c r="H69" s="97" t="s">
        <v>443</v>
      </c>
      <c r="I69" s="53"/>
      <c r="K69" s="53"/>
      <c r="L69" s="64"/>
    </row>
    <row r="70" spans="2:12" ht="15.95" customHeight="1" thickTop="1" thickBot="1" x14ac:dyDescent="0.3">
      <c r="B70" s="18" t="s">
        <v>370</v>
      </c>
      <c r="C70" s="2" t="s">
        <v>449</v>
      </c>
      <c r="D70" s="33"/>
      <c r="E70" s="12"/>
      <c r="F70" s="12"/>
      <c r="G70" s="7"/>
      <c r="H70" s="97"/>
      <c r="I70" s="53"/>
      <c r="K70" s="53"/>
      <c r="L70" s="64"/>
    </row>
    <row r="71" spans="2:12" ht="15.95" customHeight="1" thickTop="1" thickBot="1" x14ac:dyDescent="0.3">
      <c r="B71" s="18" t="s">
        <v>371</v>
      </c>
      <c r="C71" s="2" t="s">
        <v>451</v>
      </c>
      <c r="D71" s="33"/>
      <c r="E71" s="12"/>
      <c r="F71" s="12"/>
      <c r="G71" s="7"/>
      <c r="H71" s="97"/>
      <c r="I71" s="53"/>
      <c r="K71" s="53"/>
      <c r="L71" s="64"/>
    </row>
    <row r="72" spans="2:12" ht="15.75" customHeight="1" thickTop="1" thickBot="1" x14ac:dyDescent="0.3">
      <c r="B72" s="18" t="s">
        <v>453</v>
      </c>
      <c r="C72" s="2" t="s">
        <v>115</v>
      </c>
      <c r="D72" s="33" t="s">
        <v>32</v>
      </c>
      <c r="E72" s="12">
        <v>1500000</v>
      </c>
      <c r="F72" s="16">
        <f>E72-G72</f>
        <v>1100000</v>
      </c>
      <c r="G72" s="7">
        <v>400000</v>
      </c>
      <c r="H72" s="97" t="s">
        <v>443</v>
      </c>
      <c r="I72" s="53"/>
      <c r="K72" s="53"/>
      <c r="L72" s="64"/>
    </row>
    <row r="73" spans="2:12" ht="15.75" customHeight="1" thickTop="1" thickBot="1" x14ac:dyDescent="0.3">
      <c r="B73" s="18" t="s">
        <v>454</v>
      </c>
      <c r="C73" s="2" t="s">
        <v>425</v>
      </c>
      <c r="D73" s="33" t="s">
        <v>32</v>
      </c>
      <c r="E73" s="12">
        <v>1270000</v>
      </c>
      <c r="F73" s="12">
        <f t="shared" ref="F73:F75" si="14">E73-G73</f>
        <v>270000</v>
      </c>
      <c r="G73" s="40">
        <v>1000000</v>
      </c>
      <c r="H73" s="97" t="s">
        <v>440</v>
      </c>
      <c r="I73" s="53"/>
      <c r="K73" s="53"/>
      <c r="L73" s="64"/>
    </row>
    <row r="74" spans="2:12" ht="15.75" customHeight="1" thickTop="1" thickBot="1" x14ac:dyDescent="0.3">
      <c r="B74" s="18" t="s">
        <v>455</v>
      </c>
      <c r="C74" s="2" t="s">
        <v>424</v>
      </c>
      <c r="D74" s="33" t="s">
        <v>32</v>
      </c>
      <c r="E74" s="12">
        <v>1200000</v>
      </c>
      <c r="F74" s="12">
        <f t="shared" si="14"/>
        <v>300000</v>
      </c>
      <c r="G74" s="40">
        <v>900000</v>
      </c>
      <c r="H74" s="97" t="s">
        <v>440</v>
      </c>
      <c r="I74" s="53"/>
      <c r="K74" s="53"/>
      <c r="L74" s="64"/>
    </row>
    <row r="75" spans="2:12" ht="15.75" customHeight="1" thickTop="1" thickBot="1" x14ac:dyDescent="0.3">
      <c r="B75" s="18" t="s">
        <v>464</v>
      </c>
      <c r="C75" s="2" t="s">
        <v>446</v>
      </c>
      <c r="D75" s="33" t="s">
        <v>37</v>
      </c>
      <c r="E75" s="12">
        <v>2000000</v>
      </c>
      <c r="F75" s="12">
        <f t="shared" si="14"/>
        <v>2000000</v>
      </c>
      <c r="G75" s="7">
        <v>0</v>
      </c>
      <c r="H75" s="97"/>
      <c r="I75" s="53"/>
      <c r="K75" s="53"/>
      <c r="L75" s="64"/>
    </row>
    <row r="76" spans="2:12" ht="15.75" customHeight="1" thickTop="1" thickBot="1" x14ac:dyDescent="0.3">
      <c r="B76" s="18" t="s">
        <v>465</v>
      </c>
      <c r="C76" s="2" t="s">
        <v>29</v>
      </c>
      <c r="D76" s="33" t="s">
        <v>37</v>
      </c>
      <c r="E76" s="12">
        <v>20000000</v>
      </c>
      <c r="F76" s="12">
        <f t="shared" ref="F76" si="15">E76-G76</f>
        <v>5000000</v>
      </c>
      <c r="G76" s="7">
        <v>15000000</v>
      </c>
      <c r="H76" s="97" t="s">
        <v>443</v>
      </c>
      <c r="I76" s="53"/>
      <c r="K76" s="53"/>
      <c r="L76" s="64"/>
    </row>
    <row r="77" spans="2:12" ht="15.75" customHeight="1" thickTop="1" thickBot="1" x14ac:dyDescent="0.3">
      <c r="B77" s="18" t="s">
        <v>466</v>
      </c>
      <c r="C77" s="2" t="s">
        <v>106</v>
      </c>
      <c r="D77" s="33" t="s">
        <v>37</v>
      </c>
      <c r="E77" s="12">
        <v>1200000</v>
      </c>
      <c r="F77" s="12">
        <f t="shared" ref="F77" si="16">E77-G77</f>
        <v>800000</v>
      </c>
      <c r="G77" s="7">
        <v>400000</v>
      </c>
      <c r="H77" s="97" t="s">
        <v>443</v>
      </c>
      <c r="I77" s="53"/>
      <c r="K77" s="53"/>
      <c r="L77" s="64"/>
    </row>
    <row r="78" spans="2:12" ht="15.75" customHeight="1" thickTop="1" thickBot="1" x14ac:dyDescent="0.3">
      <c r="B78" s="18" t="s">
        <v>467</v>
      </c>
      <c r="C78" s="2" t="s">
        <v>57</v>
      </c>
      <c r="D78" s="33" t="s">
        <v>37</v>
      </c>
      <c r="E78" s="12">
        <v>0</v>
      </c>
      <c r="F78" s="12">
        <f t="shared" ref="F78" si="17">E78-G78</f>
        <v>0</v>
      </c>
      <c r="G78" s="7">
        <v>0</v>
      </c>
      <c r="I78" s="53"/>
      <c r="K78" s="53"/>
      <c r="L78" s="64"/>
    </row>
    <row r="79" spans="2:12" ht="15.75" customHeight="1" thickTop="1" thickBot="1" x14ac:dyDescent="0.3">
      <c r="B79" s="19"/>
      <c r="C79" s="127"/>
      <c r="D79" s="128"/>
      <c r="E79" s="128"/>
      <c r="F79" s="128"/>
      <c r="G79" s="129"/>
      <c r="I79" s="53"/>
      <c r="K79" s="53"/>
      <c r="L79" s="64"/>
    </row>
    <row r="80" spans="2:12" ht="15.75" customHeight="1" thickTop="1" thickBot="1" x14ac:dyDescent="0.3">
      <c r="B80" s="18" t="s">
        <v>12</v>
      </c>
      <c r="C80" s="20" t="s">
        <v>111</v>
      </c>
      <c r="D80" s="20"/>
      <c r="E80" s="21">
        <f>SUM(E81:E92)</f>
        <v>19190000</v>
      </c>
      <c r="F80" s="21">
        <f>SUM(F81:F92)</f>
        <v>6670000</v>
      </c>
      <c r="G80" s="21">
        <f>SUM(G81:G92)</f>
        <v>12520000</v>
      </c>
      <c r="I80" s="53"/>
      <c r="K80" s="53"/>
      <c r="L80" s="64"/>
    </row>
    <row r="81" spans="2:12" ht="15.75" customHeight="1" thickTop="1" thickBot="1" x14ac:dyDescent="0.3">
      <c r="B81" s="18" t="s">
        <v>13</v>
      </c>
      <c r="C81" s="3" t="s">
        <v>250</v>
      </c>
      <c r="D81" s="77" t="s">
        <v>119</v>
      </c>
      <c r="E81" s="12">
        <v>180000</v>
      </c>
      <c r="F81" s="15">
        <f t="shared" ref="F81:F83" si="18">E81-G81</f>
        <v>60000</v>
      </c>
      <c r="G81" s="7">
        <v>120000</v>
      </c>
      <c r="H81" s="97" t="s">
        <v>443</v>
      </c>
      <c r="I81" s="53"/>
      <c r="K81" s="53"/>
      <c r="L81" s="64"/>
    </row>
    <row r="82" spans="2:12" ht="15.75" customHeight="1" thickTop="1" thickBot="1" x14ac:dyDescent="0.3">
      <c r="B82" s="18" t="s">
        <v>14</v>
      </c>
      <c r="C82" s="3" t="s">
        <v>145</v>
      </c>
      <c r="D82" s="77" t="s">
        <v>119</v>
      </c>
      <c r="E82" s="12">
        <v>6600000</v>
      </c>
      <c r="F82" s="15">
        <f t="shared" si="18"/>
        <v>1600000</v>
      </c>
      <c r="G82" s="27">
        <v>5000000</v>
      </c>
      <c r="H82" t="s">
        <v>163</v>
      </c>
      <c r="I82" s="53"/>
      <c r="K82" s="53"/>
      <c r="L82" s="64"/>
    </row>
    <row r="83" spans="2:12" ht="15.75" customHeight="1" thickTop="1" thickBot="1" x14ac:dyDescent="0.3">
      <c r="B83" s="18" t="s">
        <v>15</v>
      </c>
      <c r="C83" s="3" t="s">
        <v>262</v>
      </c>
      <c r="D83" s="77" t="s">
        <v>119</v>
      </c>
      <c r="E83" s="12">
        <v>180000</v>
      </c>
      <c r="F83" s="15">
        <f t="shared" si="18"/>
        <v>180000</v>
      </c>
      <c r="G83" s="7">
        <v>0</v>
      </c>
      <c r="I83" s="53"/>
      <c r="K83" s="53"/>
      <c r="L83" s="64"/>
    </row>
    <row r="84" spans="2:12" ht="15.75" customHeight="1" thickTop="1" thickBot="1" x14ac:dyDescent="0.3">
      <c r="B84" s="18" t="s">
        <v>16</v>
      </c>
      <c r="C84" s="3" t="s">
        <v>316</v>
      </c>
      <c r="D84" s="77" t="s">
        <v>119</v>
      </c>
      <c r="E84" s="12">
        <v>250000</v>
      </c>
      <c r="F84" s="15">
        <f t="shared" ref="F84" si="19">E84-G84</f>
        <v>250000</v>
      </c>
      <c r="G84" s="7">
        <v>0</v>
      </c>
      <c r="I84" s="53"/>
      <c r="K84" s="53"/>
      <c r="L84" s="64"/>
    </row>
    <row r="85" spans="2:12" ht="15.75" customHeight="1" thickTop="1" thickBot="1" x14ac:dyDescent="0.3">
      <c r="B85" s="18" t="s">
        <v>17</v>
      </c>
      <c r="C85" s="3" t="s">
        <v>251</v>
      </c>
      <c r="D85" s="36" t="s">
        <v>119</v>
      </c>
      <c r="E85" s="12">
        <v>6000000</v>
      </c>
      <c r="F85" s="15">
        <f t="shared" ref="F85" si="20">E85-G85</f>
        <v>2000000</v>
      </c>
      <c r="G85" s="7">
        <v>4000000</v>
      </c>
      <c r="H85" s="97" t="s">
        <v>443</v>
      </c>
      <c r="I85" s="53"/>
      <c r="K85" s="53"/>
      <c r="L85" s="64"/>
    </row>
    <row r="86" spans="2:12" ht="15.75" customHeight="1" thickTop="1" thickBot="1" x14ac:dyDescent="0.3">
      <c r="B86" s="18" t="s">
        <v>18</v>
      </c>
      <c r="C86" s="3" t="s">
        <v>252</v>
      </c>
      <c r="D86" s="36" t="s">
        <v>119</v>
      </c>
      <c r="E86" s="12">
        <v>600000</v>
      </c>
      <c r="F86" s="15">
        <f t="shared" ref="F86:F88" si="21">E86-G86</f>
        <v>200000</v>
      </c>
      <c r="G86" s="7">
        <v>400000</v>
      </c>
      <c r="H86" s="97" t="s">
        <v>443</v>
      </c>
      <c r="I86" s="53"/>
      <c r="K86" s="53"/>
      <c r="L86" s="64"/>
    </row>
    <row r="87" spans="2:12" ht="15.75" customHeight="1" thickTop="1" thickBot="1" x14ac:dyDescent="0.3">
      <c r="B87" s="18" t="s">
        <v>19</v>
      </c>
      <c r="C87" s="3" t="s">
        <v>231</v>
      </c>
      <c r="D87" s="36" t="s">
        <v>119</v>
      </c>
      <c r="E87" s="12">
        <v>1500000</v>
      </c>
      <c r="F87" s="15">
        <f t="shared" si="21"/>
        <v>500000</v>
      </c>
      <c r="G87" s="7">
        <v>1000000</v>
      </c>
      <c r="H87" s="97" t="s">
        <v>443</v>
      </c>
      <c r="I87" s="53"/>
      <c r="K87" s="53"/>
      <c r="L87" s="64"/>
    </row>
    <row r="88" spans="2:12" ht="15.75" customHeight="1" thickTop="1" thickBot="1" x14ac:dyDescent="0.3">
      <c r="B88" s="18" t="s">
        <v>20</v>
      </c>
      <c r="C88" s="3" t="s">
        <v>224</v>
      </c>
      <c r="D88" s="36" t="s">
        <v>119</v>
      </c>
      <c r="E88" s="12">
        <v>2800000</v>
      </c>
      <c r="F88" s="15">
        <f t="shared" si="21"/>
        <v>800000</v>
      </c>
      <c r="G88" s="7">
        <v>2000000</v>
      </c>
      <c r="H88" s="97" t="s">
        <v>443</v>
      </c>
      <c r="I88" s="53"/>
      <c r="K88" s="53"/>
      <c r="L88" s="64"/>
    </row>
    <row r="89" spans="2:12" ht="15.75" customHeight="1" thickTop="1" thickBot="1" x14ac:dyDescent="0.3">
      <c r="B89" s="18" t="s">
        <v>23</v>
      </c>
      <c r="C89" s="3" t="s">
        <v>156</v>
      </c>
      <c r="D89" s="30" t="s">
        <v>119</v>
      </c>
      <c r="E89" s="12">
        <v>680000</v>
      </c>
      <c r="F89" s="15">
        <f t="shared" ref="F89:F91" si="22">E89-G89</f>
        <v>680000</v>
      </c>
      <c r="G89" s="7">
        <v>0</v>
      </c>
      <c r="I89" s="53"/>
      <c r="K89" s="60"/>
      <c r="L89" s="65"/>
    </row>
    <row r="90" spans="2:12" ht="15.75" customHeight="1" thickTop="1" thickBot="1" x14ac:dyDescent="0.3">
      <c r="B90" s="18" t="s">
        <v>25</v>
      </c>
      <c r="C90" s="3" t="s">
        <v>253</v>
      </c>
      <c r="D90" s="36" t="s">
        <v>119</v>
      </c>
      <c r="E90" s="12">
        <v>250000</v>
      </c>
      <c r="F90" s="15">
        <f t="shared" ref="F90" si="23">E90-G90</f>
        <v>250000</v>
      </c>
      <c r="G90" s="7">
        <v>0</v>
      </c>
      <c r="I90" s="53"/>
      <c r="K90" s="53"/>
      <c r="L90" s="64"/>
    </row>
    <row r="91" spans="2:12" ht="15.75" customHeight="1" thickTop="1" thickBot="1" x14ac:dyDescent="0.3">
      <c r="B91" s="18" t="s">
        <v>27</v>
      </c>
      <c r="C91" s="3" t="s">
        <v>155</v>
      </c>
      <c r="D91" s="30" t="s">
        <v>119</v>
      </c>
      <c r="E91" s="12">
        <v>150000</v>
      </c>
      <c r="F91" s="15">
        <f t="shared" si="22"/>
        <v>150000</v>
      </c>
      <c r="G91" s="7">
        <v>0</v>
      </c>
      <c r="I91" s="53"/>
      <c r="K91" s="53"/>
      <c r="L91" s="64"/>
    </row>
    <row r="92" spans="2:12" ht="15.75" customHeight="1" thickTop="1" thickBot="1" x14ac:dyDescent="0.3">
      <c r="B92" s="18"/>
      <c r="C92" s="3"/>
      <c r="D92" s="30"/>
      <c r="E92" s="12"/>
      <c r="F92" s="15"/>
      <c r="G92" s="7"/>
      <c r="I92" s="53"/>
      <c r="K92" s="53"/>
      <c r="L92" s="64"/>
    </row>
    <row r="93" spans="2:12" ht="15.75" customHeight="1" thickTop="1" thickBot="1" x14ac:dyDescent="0.3">
      <c r="B93" s="18"/>
      <c r="C93" s="42" t="s">
        <v>126</v>
      </c>
      <c r="D93" s="43"/>
      <c r="E93" s="44">
        <f>SUM(E94:E98)</f>
        <v>1160000</v>
      </c>
      <c r="F93" s="44">
        <f>SUM(F94:F98)</f>
        <v>1160000</v>
      </c>
      <c r="G93" s="44">
        <f>SUM(G94:G98)</f>
        <v>0</v>
      </c>
      <c r="I93" s="53"/>
      <c r="K93" s="53"/>
      <c r="L93" s="64"/>
    </row>
    <row r="94" spans="2:12" ht="15.75" customHeight="1" thickTop="1" thickBot="1" x14ac:dyDescent="0.3">
      <c r="B94" s="18" t="s">
        <v>138</v>
      </c>
      <c r="C94" s="57" t="s">
        <v>261</v>
      </c>
      <c r="D94" s="30" t="s">
        <v>7</v>
      </c>
      <c r="E94" s="12">
        <v>230000</v>
      </c>
      <c r="F94" s="15">
        <f t="shared" ref="F94" si="24">E94-G94</f>
        <v>230000</v>
      </c>
      <c r="G94" s="7">
        <v>0</v>
      </c>
      <c r="I94" s="53"/>
      <c r="K94" s="53"/>
      <c r="L94" s="64"/>
    </row>
    <row r="95" spans="2:12" ht="15.75" customHeight="1" thickTop="1" thickBot="1" x14ac:dyDescent="0.3">
      <c r="B95" s="18" t="s">
        <v>31</v>
      </c>
      <c r="C95" s="57" t="s">
        <v>229</v>
      </c>
      <c r="D95" s="30" t="s">
        <v>7</v>
      </c>
      <c r="E95" s="12">
        <v>300000</v>
      </c>
      <c r="F95" s="15">
        <f t="shared" ref="F95:F96" si="25">E95-G95</f>
        <v>300000</v>
      </c>
      <c r="G95" s="7">
        <v>0</v>
      </c>
      <c r="I95" s="53"/>
      <c r="K95" s="53"/>
      <c r="L95" s="64"/>
    </row>
    <row r="96" spans="2:12" ht="15.75" customHeight="1" thickTop="1" thickBot="1" x14ac:dyDescent="0.3">
      <c r="B96" s="18" t="s">
        <v>33</v>
      </c>
      <c r="C96" s="3" t="s">
        <v>263</v>
      </c>
      <c r="D96" s="30" t="s">
        <v>7</v>
      </c>
      <c r="E96" s="12">
        <v>380000</v>
      </c>
      <c r="F96" s="15">
        <f t="shared" si="25"/>
        <v>380000</v>
      </c>
      <c r="G96" s="7">
        <v>0</v>
      </c>
      <c r="I96" s="53"/>
      <c r="K96" s="53"/>
      <c r="L96" s="64"/>
    </row>
    <row r="97" spans="2:12" ht="15.75" customHeight="1" thickTop="1" thickBot="1" x14ac:dyDescent="0.3">
      <c r="B97" s="18" t="s">
        <v>35</v>
      </c>
      <c r="C97" s="3" t="s">
        <v>154</v>
      </c>
      <c r="D97" s="30" t="s">
        <v>7</v>
      </c>
      <c r="E97" s="12">
        <v>250000</v>
      </c>
      <c r="F97" s="15">
        <f t="shared" ref="F97" si="26">E97-G97</f>
        <v>250000</v>
      </c>
      <c r="G97" s="7">
        <v>0</v>
      </c>
      <c r="I97" s="53"/>
      <c r="K97" s="53"/>
      <c r="L97" s="64"/>
    </row>
    <row r="98" spans="2:12" ht="15.75" customHeight="1" thickTop="1" thickBot="1" x14ac:dyDescent="0.3">
      <c r="B98" s="18"/>
      <c r="C98" s="3"/>
      <c r="D98" s="30"/>
      <c r="E98" s="12"/>
      <c r="F98" s="15"/>
      <c r="G98" s="7"/>
      <c r="I98" s="53"/>
      <c r="K98" s="53"/>
      <c r="L98" s="64"/>
    </row>
    <row r="99" spans="2:12" ht="15.75" customHeight="1" thickTop="1" thickBot="1" x14ac:dyDescent="0.3">
      <c r="B99" s="18"/>
      <c r="C99" s="23" t="s">
        <v>112</v>
      </c>
      <c r="D99" s="32"/>
      <c r="E99" s="22">
        <f>SUM(E100:E111)</f>
        <v>33100000</v>
      </c>
      <c r="F99" s="22">
        <f>SUM(F100:F111)</f>
        <v>9200000</v>
      </c>
      <c r="G99" s="22">
        <f>SUM(G100:G111)</f>
        <v>23900000</v>
      </c>
      <c r="I99" s="53"/>
      <c r="K99" s="53"/>
      <c r="L99" s="64"/>
    </row>
    <row r="100" spans="2:12" ht="15.75" customHeight="1" thickTop="1" thickBot="1" x14ac:dyDescent="0.3">
      <c r="B100" s="18" t="s">
        <v>36</v>
      </c>
      <c r="C100" s="6" t="s">
        <v>230</v>
      </c>
      <c r="D100" s="32" t="s">
        <v>22</v>
      </c>
      <c r="E100" s="12">
        <v>5000000</v>
      </c>
      <c r="F100" s="26">
        <f t="shared" ref="F100:F102" si="27">E100-G100</f>
        <v>1000000</v>
      </c>
      <c r="G100" s="7">
        <v>4000000</v>
      </c>
      <c r="H100" s="97" t="s">
        <v>443</v>
      </c>
      <c r="I100" s="53"/>
      <c r="K100" s="53"/>
      <c r="L100" s="64"/>
    </row>
    <row r="101" spans="2:12" ht="15.75" customHeight="1" thickTop="1" thickBot="1" x14ac:dyDescent="0.3">
      <c r="B101" s="18" t="s">
        <v>38</v>
      </c>
      <c r="C101" s="6" t="s">
        <v>317</v>
      </c>
      <c r="D101" s="32" t="s">
        <v>22</v>
      </c>
      <c r="E101" s="12">
        <v>2000000</v>
      </c>
      <c r="F101" s="26">
        <f t="shared" si="27"/>
        <v>1000000</v>
      </c>
      <c r="G101" s="7">
        <v>1000000</v>
      </c>
      <c r="H101" s="97" t="s">
        <v>443</v>
      </c>
      <c r="I101" s="53"/>
      <c r="K101" s="53"/>
      <c r="L101" s="64"/>
    </row>
    <row r="102" spans="2:12" ht="15.75" customHeight="1" thickTop="1" thickBot="1" x14ac:dyDescent="0.3">
      <c r="B102" s="18" t="s">
        <v>87</v>
      </c>
      <c r="C102" s="6" t="s">
        <v>225</v>
      </c>
      <c r="D102" s="32" t="s">
        <v>22</v>
      </c>
      <c r="E102" s="12">
        <v>2000000</v>
      </c>
      <c r="F102" s="26">
        <f t="shared" si="27"/>
        <v>500000</v>
      </c>
      <c r="G102" s="7">
        <v>1500000</v>
      </c>
      <c r="H102" s="97" t="s">
        <v>443</v>
      </c>
      <c r="I102" s="53"/>
      <c r="K102" s="53"/>
      <c r="L102" s="64"/>
    </row>
    <row r="103" spans="2:12" ht="17.25" customHeight="1" thickTop="1" thickBot="1" x14ac:dyDescent="0.3">
      <c r="B103" s="18" t="s">
        <v>93</v>
      </c>
      <c r="C103" s="2" t="s">
        <v>65</v>
      </c>
      <c r="D103" s="35" t="s">
        <v>22</v>
      </c>
      <c r="E103" s="12">
        <v>5000000</v>
      </c>
      <c r="F103" s="26">
        <f t="shared" ref="F103" si="28">E103-G103</f>
        <v>1000000</v>
      </c>
      <c r="G103" s="7">
        <v>4000000</v>
      </c>
      <c r="H103" s="97" t="s">
        <v>443</v>
      </c>
      <c r="I103" s="53"/>
      <c r="K103" s="53"/>
      <c r="L103" s="64"/>
    </row>
    <row r="104" spans="2:12" ht="17.25" thickTop="1" thickBot="1" x14ac:dyDescent="0.3">
      <c r="B104" s="18" t="s">
        <v>97</v>
      </c>
      <c r="C104" s="2" t="s">
        <v>67</v>
      </c>
      <c r="D104" s="33" t="s">
        <v>22</v>
      </c>
      <c r="E104" s="12">
        <v>1350000</v>
      </c>
      <c r="F104" s="12">
        <f t="shared" ref="F104" si="29">E104-G104</f>
        <v>950000</v>
      </c>
      <c r="G104" s="7">
        <v>400000</v>
      </c>
      <c r="H104" s="97" t="s">
        <v>443</v>
      </c>
      <c r="I104" s="53"/>
      <c r="K104" s="53"/>
      <c r="L104" s="64"/>
    </row>
    <row r="105" spans="2:12" ht="17.25" thickTop="1" thickBot="1" x14ac:dyDescent="0.3">
      <c r="B105" s="18" t="s">
        <v>101</v>
      </c>
      <c r="C105" s="2" t="s">
        <v>227</v>
      </c>
      <c r="D105" s="33" t="s">
        <v>22</v>
      </c>
      <c r="E105" s="12">
        <v>250000</v>
      </c>
      <c r="F105" s="12">
        <f t="shared" ref="F105:F110" si="30">E105-G105</f>
        <v>250000</v>
      </c>
      <c r="G105" s="7">
        <v>0</v>
      </c>
      <c r="I105" s="53"/>
      <c r="K105" s="53"/>
      <c r="L105" s="64"/>
    </row>
    <row r="106" spans="2:12" ht="17.25" thickTop="1" thickBot="1" x14ac:dyDescent="0.3">
      <c r="B106" s="18" t="s">
        <v>102</v>
      </c>
      <c r="C106" s="2" t="s">
        <v>228</v>
      </c>
      <c r="D106" s="33" t="s">
        <v>22</v>
      </c>
      <c r="E106" s="12">
        <v>250000</v>
      </c>
      <c r="F106" s="12">
        <f t="shared" ref="F106:F107" si="31">E106-G106</f>
        <v>250000</v>
      </c>
      <c r="G106" s="7">
        <v>0</v>
      </c>
      <c r="I106" s="53"/>
      <c r="K106" s="53"/>
      <c r="L106" s="64"/>
    </row>
    <row r="107" spans="2:12" ht="17.25" thickTop="1" thickBot="1" x14ac:dyDescent="0.3">
      <c r="B107" s="18" t="s">
        <v>117</v>
      </c>
      <c r="C107" s="2" t="s">
        <v>226</v>
      </c>
      <c r="D107" s="33" t="s">
        <v>32</v>
      </c>
      <c r="E107" s="12">
        <v>2000000</v>
      </c>
      <c r="F107" s="12">
        <f t="shared" si="31"/>
        <v>1000000</v>
      </c>
      <c r="G107" s="7">
        <v>1000000</v>
      </c>
      <c r="H107" s="97" t="s">
        <v>443</v>
      </c>
      <c r="I107" s="53"/>
      <c r="K107" s="53"/>
      <c r="L107" s="64"/>
    </row>
    <row r="108" spans="2:12" ht="15.75" customHeight="1" thickTop="1" thickBot="1" x14ac:dyDescent="0.3">
      <c r="B108" s="18" t="s">
        <v>121</v>
      </c>
      <c r="C108" s="2" t="s">
        <v>69</v>
      </c>
      <c r="D108" s="33" t="s">
        <v>32</v>
      </c>
      <c r="E108" s="12">
        <v>250000</v>
      </c>
      <c r="F108" s="12">
        <f t="shared" si="30"/>
        <v>250000</v>
      </c>
      <c r="G108" s="7">
        <v>0</v>
      </c>
      <c r="I108" s="53"/>
      <c r="K108" s="53"/>
      <c r="L108" s="64"/>
    </row>
    <row r="109" spans="2:12" ht="17.25" thickTop="1" thickBot="1" x14ac:dyDescent="0.3">
      <c r="B109" s="18" t="s">
        <v>122</v>
      </c>
      <c r="C109" s="2" t="s">
        <v>141</v>
      </c>
      <c r="D109" s="33" t="s">
        <v>32</v>
      </c>
      <c r="E109" s="12">
        <v>10000000</v>
      </c>
      <c r="F109" s="12">
        <f t="shared" si="30"/>
        <v>2000000</v>
      </c>
      <c r="G109" s="7">
        <v>8000000</v>
      </c>
      <c r="H109" s="97" t="s">
        <v>443</v>
      </c>
      <c r="I109" s="53"/>
      <c r="K109" s="53"/>
      <c r="L109" s="64"/>
    </row>
    <row r="110" spans="2:12" ht="17.25" thickTop="1" thickBot="1" x14ac:dyDescent="0.3">
      <c r="B110" s="18" t="s">
        <v>372</v>
      </c>
      <c r="C110" s="2" t="s">
        <v>72</v>
      </c>
      <c r="D110" s="33" t="s">
        <v>37</v>
      </c>
      <c r="E110" s="12">
        <v>5000000</v>
      </c>
      <c r="F110" s="12">
        <f t="shared" si="30"/>
        <v>1000000</v>
      </c>
      <c r="G110" s="7">
        <v>4000000</v>
      </c>
      <c r="H110" s="97" t="s">
        <v>443</v>
      </c>
      <c r="I110" s="53"/>
      <c r="K110" s="53"/>
      <c r="L110" s="64"/>
    </row>
    <row r="111" spans="2:12" ht="15.75" customHeight="1" thickTop="1" thickBot="1" x14ac:dyDescent="0.3">
      <c r="B111" s="18"/>
      <c r="C111" s="127"/>
      <c r="D111" s="128"/>
      <c r="E111" s="128"/>
      <c r="F111" s="128"/>
      <c r="G111" s="129"/>
      <c r="I111" s="53"/>
      <c r="K111" s="53"/>
      <c r="L111" s="64"/>
    </row>
    <row r="112" spans="2:12" ht="15.75" customHeight="1" thickTop="1" thickBot="1" x14ac:dyDescent="0.3">
      <c r="B112" s="18" t="s">
        <v>39</v>
      </c>
      <c r="C112" s="20" t="s">
        <v>74</v>
      </c>
      <c r="D112" s="37"/>
      <c r="E112" s="21">
        <f>SUM(E113:E123)</f>
        <v>13375000</v>
      </c>
      <c r="F112" s="21">
        <f>SUM(F113:F123)</f>
        <v>4637000</v>
      </c>
      <c r="G112" s="21">
        <f>SUM(G113:G123)</f>
        <v>8738000</v>
      </c>
      <c r="I112" s="53"/>
      <c r="K112" s="53"/>
      <c r="L112" s="64"/>
    </row>
    <row r="113" spans="2:12" ht="15.75" customHeight="1" thickTop="1" thickBot="1" x14ac:dyDescent="0.3">
      <c r="B113" s="18" t="s">
        <v>40</v>
      </c>
      <c r="C113" s="3" t="s">
        <v>207</v>
      </c>
      <c r="D113" s="30" t="s">
        <v>119</v>
      </c>
      <c r="E113" s="12">
        <v>4650000</v>
      </c>
      <c r="F113" s="15">
        <f t="shared" ref="F113:F130" si="32">E113-G113</f>
        <v>700000</v>
      </c>
      <c r="G113" s="67">
        <v>3950000</v>
      </c>
      <c r="H113" s="97" t="s">
        <v>442</v>
      </c>
      <c r="I113" s="53"/>
      <c r="K113" s="53"/>
      <c r="L113" s="64"/>
    </row>
    <row r="114" spans="2:12" ht="15.75" customHeight="1" thickTop="1" thickBot="1" x14ac:dyDescent="0.3">
      <c r="B114" s="18" t="s">
        <v>373</v>
      </c>
      <c r="C114" s="3" t="s">
        <v>485</v>
      </c>
      <c r="D114" s="77" t="s">
        <v>119</v>
      </c>
      <c r="E114" s="12">
        <v>100000</v>
      </c>
      <c r="F114" s="15">
        <f t="shared" si="32"/>
        <v>100000</v>
      </c>
      <c r="G114" s="7">
        <v>0</v>
      </c>
      <c r="H114" s="66"/>
      <c r="I114" s="53"/>
      <c r="K114" s="53"/>
      <c r="L114" s="64"/>
    </row>
    <row r="115" spans="2:12" ht="15.75" customHeight="1" thickTop="1" thickBot="1" x14ac:dyDescent="0.3">
      <c r="B115" s="18" t="s">
        <v>374</v>
      </c>
      <c r="C115" s="3" t="s">
        <v>196</v>
      </c>
      <c r="D115" s="30" t="s">
        <v>119</v>
      </c>
      <c r="E115" s="12">
        <v>770000</v>
      </c>
      <c r="F115" s="15">
        <f t="shared" ref="F115:F119" si="33">E115-G115</f>
        <v>290000</v>
      </c>
      <c r="G115" s="27">
        <v>480000</v>
      </c>
      <c r="H115" s="66" t="s">
        <v>163</v>
      </c>
      <c r="I115" s="53"/>
      <c r="K115" s="53"/>
      <c r="L115" s="64"/>
    </row>
    <row r="116" spans="2:12" ht="15.75" customHeight="1" thickTop="1" thickBot="1" x14ac:dyDescent="0.3">
      <c r="B116" s="18" t="s">
        <v>375</v>
      </c>
      <c r="C116" s="3" t="s">
        <v>239</v>
      </c>
      <c r="D116" s="30" t="s">
        <v>119</v>
      </c>
      <c r="E116" s="12">
        <v>150000</v>
      </c>
      <c r="F116" s="15">
        <f t="shared" ref="F116" si="34">E116-G116</f>
        <v>150000</v>
      </c>
      <c r="G116" s="7">
        <v>0</v>
      </c>
      <c r="H116" s="66"/>
      <c r="I116" s="53"/>
      <c r="K116" s="53"/>
      <c r="L116" s="64"/>
    </row>
    <row r="117" spans="2:12" ht="15.75" customHeight="1" thickTop="1" thickBot="1" x14ac:dyDescent="0.3">
      <c r="B117" s="18" t="s">
        <v>43</v>
      </c>
      <c r="C117" s="3" t="s">
        <v>194</v>
      </c>
      <c r="D117" s="30" t="s">
        <v>119</v>
      </c>
      <c r="E117" s="12">
        <v>3090000</v>
      </c>
      <c r="F117" s="15">
        <f t="shared" si="33"/>
        <v>1162000</v>
      </c>
      <c r="G117" s="27">
        <v>1928000</v>
      </c>
      <c r="H117" s="66" t="s">
        <v>163</v>
      </c>
      <c r="I117" s="53"/>
      <c r="K117" s="53"/>
      <c r="L117" s="64"/>
    </row>
    <row r="118" spans="2:12" ht="15.75" customHeight="1" thickTop="1" thickBot="1" x14ac:dyDescent="0.3">
      <c r="B118" s="18" t="s">
        <v>44</v>
      </c>
      <c r="C118" s="3" t="s">
        <v>195</v>
      </c>
      <c r="D118" s="30" t="s">
        <v>119</v>
      </c>
      <c r="E118" s="12">
        <v>3820000</v>
      </c>
      <c r="F118" s="15">
        <f t="shared" si="33"/>
        <v>1440000</v>
      </c>
      <c r="G118" s="27">
        <v>2380000</v>
      </c>
      <c r="H118" s="66" t="s">
        <v>163</v>
      </c>
      <c r="I118" s="53"/>
      <c r="K118" s="53"/>
      <c r="L118" s="64"/>
    </row>
    <row r="119" spans="2:12" ht="15.75" customHeight="1" thickTop="1" thickBot="1" x14ac:dyDescent="0.3">
      <c r="B119" s="18" t="s">
        <v>376</v>
      </c>
      <c r="C119" s="3" t="s">
        <v>240</v>
      </c>
      <c r="D119" s="30" t="s">
        <v>119</v>
      </c>
      <c r="E119" s="12">
        <v>250000</v>
      </c>
      <c r="F119" s="15">
        <f t="shared" si="33"/>
        <v>250000</v>
      </c>
      <c r="G119" s="7">
        <v>0</v>
      </c>
      <c r="H119" s="58"/>
      <c r="I119" s="53"/>
      <c r="K119" s="53"/>
      <c r="L119" s="64"/>
    </row>
    <row r="120" spans="2:12" ht="15.75" customHeight="1" thickTop="1" thickBot="1" x14ac:dyDescent="0.3">
      <c r="B120" s="18" t="s">
        <v>377</v>
      </c>
      <c r="C120" s="3" t="s">
        <v>184</v>
      </c>
      <c r="D120" s="30" t="s">
        <v>119</v>
      </c>
      <c r="E120" s="12">
        <v>295000</v>
      </c>
      <c r="F120" s="15">
        <f t="shared" ref="F120:F122" si="35">E120-G120</f>
        <v>295000</v>
      </c>
      <c r="G120" s="7">
        <v>0</v>
      </c>
      <c r="I120" s="53"/>
      <c r="K120" s="53"/>
      <c r="L120" s="64"/>
    </row>
    <row r="121" spans="2:12" ht="15.75" customHeight="1" thickTop="1" thickBot="1" x14ac:dyDescent="0.3">
      <c r="B121" s="18" t="s">
        <v>45</v>
      </c>
      <c r="C121" s="3" t="s">
        <v>185</v>
      </c>
      <c r="D121" s="30" t="s">
        <v>119</v>
      </c>
      <c r="E121" s="12">
        <v>100000</v>
      </c>
      <c r="F121" s="15">
        <f t="shared" si="35"/>
        <v>100000</v>
      </c>
      <c r="G121" s="7">
        <v>0</v>
      </c>
      <c r="I121" s="53"/>
      <c r="K121" s="53"/>
      <c r="L121" s="64"/>
    </row>
    <row r="122" spans="2:12" ht="15.75" customHeight="1" thickTop="1" thickBot="1" x14ac:dyDescent="0.3">
      <c r="B122" s="18" t="s">
        <v>46</v>
      </c>
      <c r="C122" s="3" t="s">
        <v>186</v>
      </c>
      <c r="D122" s="30" t="s">
        <v>119</v>
      </c>
      <c r="E122" s="12">
        <v>150000</v>
      </c>
      <c r="F122" s="15">
        <f t="shared" si="35"/>
        <v>150000</v>
      </c>
      <c r="G122" s="7">
        <v>0</v>
      </c>
      <c r="I122" s="53"/>
      <c r="K122" s="53"/>
      <c r="L122" s="64"/>
    </row>
    <row r="123" spans="2:12" ht="15.75" customHeight="1" thickTop="1" thickBot="1" x14ac:dyDescent="0.3">
      <c r="B123" s="18"/>
      <c r="C123" s="3"/>
      <c r="D123" s="30"/>
      <c r="E123" s="12"/>
      <c r="F123" s="15"/>
      <c r="G123" s="7"/>
      <c r="I123" s="53"/>
      <c r="K123" s="53"/>
      <c r="L123" s="64"/>
    </row>
    <row r="124" spans="2:12" ht="15.75" customHeight="1" thickTop="1" thickBot="1" x14ac:dyDescent="0.3">
      <c r="B124" s="18"/>
      <c r="C124" s="42" t="s">
        <v>126</v>
      </c>
      <c r="D124" s="43"/>
      <c r="E124" s="44">
        <f>SUM(E125:E131)</f>
        <v>1530000</v>
      </c>
      <c r="F124" s="44">
        <f t="shared" ref="F124:G124" si="36">SUM(F125:F131)</f>
        <v>1030000</v>
      </c>
      <c r="G124" s="44">
        <f t="shared" si="36"/>
        <v>500000</v>
      </c>
      <c r="I124" s="53"/>
      <c r="K124" s="53"/>
      <c r="L124" s="64"/>
    </row>
    <row r="125" spans="2:12" ht="15.75" customHeight="1" thickTop="1" thickBot="1" x14ac:dyDescent="0.3">
      <c r="B125" s="18" t="s">
        <v>48</v>
      </c>
      <c r="C125" s="3" t="s">
        <v>474</v>
      </c>
      <c r="D125" s="77" t="s">
        <v>7</v>
      </c>
      <c r="E125" s="12">
        <v>100000</v>
      </c>
      <c r="F125" s="15">
        <f t="shared" ref="F125" si="37">E125-G125</f>
        <v>100000</v>
      </c>
      <c r="G125" s="7">
        <v>0</v>
      </c>
      <c r="H125" s="97"/>
      <c r="I125" s="53"/>
      <c r="K125" s="53"/>
      <c r="L125" s="64"/>
    </row>
    <row r="126" spans="2:12" ht="15.75" customHeight="1" thickTop="1" thickBot="1" x14ac:dyDescent="0.3">
      <c r="B126" s="18" t="s">
        <v>49</v>
      </c>
      <c r="C126" s="3" t="s">
        <v>187</v>
      </c>
      <c r="D126" s="30" t="s">
        <v>7</v>
      </c>
      <c r="E126" s="12">
        <v>500000</v>
      </c>
      <c r="F126" s="15">
        <f t="shared" ref="F126" si="38">E126-G126</f>
        <v>200000</v>
      </c>
      <c r="G126" s="7">
        <v>300000</v>
      </c>
      <c r="H126" s="97" t="s">
        <v>443</v>
      </c>
      <c r="I126" s="53"/>
      <c r="K126" s="53"/>
      <c r="L126" s="64"/>
    </row>
    <row r="127" spans="2:12" ht="15.75" customHeight="1" thickTop="1" thickBot="1" x14ac:dyDescent="0.3">
      <c r="B127" s="18" t="s">
        <v>50</v>
      </c>
      <c r="C127" s="3" t="s">
        <v>471</v>
      </c>
      <c r="D127" s="30" t="s">
        <v>7</v>
      </c>
      <c r="E127" s="12">
        <v>280000</v>
      </c>
      <c r="F127" s="15">
        <f t="shared" ref="F127:F129" si="39">E127-G127</f>
        <v>280000</v>
      </c>
      <c r="G127" s="7">
        <v>0</v>
      </c>
      <c r="I127" s="53"/>
      <c r="K127" s="53"/>
      <c r="L127" s="64"/>
    </row>
    <row r="128" spans="2:12" ht="15.75" customHeight="1" thickTop="1" thickBot="1" x14ac:dyDescent="0.3">
      <c r="B128" s="18" t="s">
        <v>51</v>
      </c>
      <c r="C128" s="3" t="s">
        <v>242</v>
      </c>
      <c r="D128" s="30" t="s">
        <v>7</v>
      </c>
      <c r="E128" s="12">
        <v>300000</v>
      </c>
      <c r="F128" s="15">
        <f t="shared" si="39"/>
        <v>100000</v>
      </c>
      <c r="G128" s="7">
        <v>200000</v>
      </c>
      <c r="H128" s="97" t="s">
        <v>443</v>
      </c>
      <c r="I128" s="53"/>
      <c r="K128" s="53"/>
      <c r="L128" s="64"/>
    </row>
    <row r="129" spans="2:12" ht="15.75" customHeight="1" thickTop="1" thickBot="1" x14ac:dyDescent="0.3">
      <c r="B129" s="18" t="s">
        <v>53</v>
      </c>
      <c r="C129" s="3" t="s">
        <v>493</v>
      </c>
      <c r="D129" s="30" t="s">
        <v>7</v>
      </c>
      <c r="E129" s="12">
        <v>50000</v>
      </c>
      <c r="F129" s="15">
        <f t="shared" si="39"/>
        <v>50000</v>
      </c>
      <c r="G129" s="7">
        <v>0</v>
      </c>
      <c r="H129" s="97"/>
      <c r="I129" s="53"/>
      <c r="K129" s="53"/>
      <c r="L129" s="64"/>
    </row>
    <row r="130" spans="2:12" ht="15.75" customHeight="1" thickTop="1" thickBot="1" x14ac:dyDescent="0.3">
      <c r="B130" s="18" t="s">
        <v>54</v>
      </c>
      <c r="C130" s="3" t="s">
        <v>245</v>
      </c>
      <c r="D130" s="30" t="s">
        <v>7</v>
      </c>
      <c r="E130" s="12">
        <v>300000</v>
      </c>
      <c r="F130" s="15">
        <f t="shared" si="32"/>
        <v>300000</v>
      </c>
      <c r="G130" s="7">
        <v>0</v>
      </c>
      <c r="I130" s="53"/>
      <c r="K130" s="53"/>
      <c r="L130" s="64"/>
    </row>
    <row r="131" spans="2:12" ht="15.75" customHeight="1" thickTop="1" thickBot="1" x14ac:dyDescent="0.3">
      <c r="B131" s="18"/>
      <c r="C131" s="3"/>
      <c r="D131" s="30"/>
      <c r="E131" s="12"/>
      <c r="F131" s="15"/>
      <c r="G131" s="7"/>
      <c r="I131" s="53"/>
      <c r="K131" s="53"/>
      <c r="L131" s="64"/>
    </row>
    <row r="132" spans="2:12" ht="15.75" customHeight="1" thickTop="1" thickBot="1" x14ac:dyDescent="0.3">
      <c r="B132" s="18"/>
      <c r="C132" s="23" t="s">
        <v>112</v>
      </c>
      <c r="D132" s="32"/>
      <c r="E132" s="22">
        <f>SUM(E133:E148)</f>
        <v>8100000</v>
      </c>
      <c r="F132" s="22">
        <f t="shared" ref="F132:G132" si="40">SUM(F133:F148)</f>
        <v>5650000</v>
      </c>
      <c r="G132" s="22">
        <f t="shared" si="40"/>
        <v>2450000</v>
      </c>
      <c r="I132" s="53"/>
      <c r="K132" s="53"/>
      <c r="L132" s="64"/>
    </row>
    <row r="133" spans="2:12" ht="15.75" customHeight="1" thickTop="1" thickBot="1" x14ac:dyDescent="0.3">
      <c r="B133" s="18" t="s">
        <v>54</v>
      </c>
      <c r="C133" s="4" t="s">
        <v>489</v>
      </c>
      <c r="D133" s="33" t="s">
        <v>22</v>
      </c>
      <c r="E133" s="12">
        <v>900000</v>
      </c>
      <c r="F133" s="12">
        <f t="shared" ref="F133:F147" si="41">E133-G133</f>
        <v>400000</v>
      </c>
      <c r="G133" s="7">
        <v>500000</v>
      </c>
      <c r="H133" s="97" t="s">
        <v>443</v>
      </c>
      <c r="I133" s="53"/>
      <c r="K133" s="53"/>
      <c r="L133" s="64"/>
    </row>
    <row r="134" spans="2:12" ht="15.75" customHeight="1" thickTop="1" thickBot="1" x14ac:dyDescent="0.3">
      <c r="B134" s="18" t="s">
        <v>56</v>
      </c>
      <c r="C134" s="4" t="s">
        <v>450</v>
      </c>
      <c r="D134" s="33" t="s">
        <v>22</v>
      </c>
      <c r="E134" s="12">
        <v>1500000</v>
      </c>
      <c r="F134" s="12">
        <f t="shared" ref="F134:F142" si="42">E134-G134</f>
        <v>750000</v>
      </c>
      <c r="G134" s="7">
        <v>750000</v>
      </c>
      <c r="H134" s="97"/>
      <c r="I134" s="53"/>
      <c r="K134" s="53"/>
      <c r="L134" s="64"/>
    </row>
    <row r="135" spans="2:12" ht="15.75" customHeight="1" thickTop="1" thickBot="1" x14ac:dyDescent="0.3">
      <c r="B135" s="18" t="s">
        <v>98</v>
      </c>
      <c r="C135" s="4" t="s">
        <v>189</v>
      </c>
      <c r="D135" s="33" t="s">
        <v>22</v>
      </c>
      <c r="E135" s="12">
        <v>250000</v>
      </c>
      <c r="F135" s="12">
        <f t="shared" si="42"/>
        <v>250000</v>
      </c>
      <c r="G135" s="7">
        <v>0</v>
      </c>
      <c r="I135" s="53"/>
      <c r="K135" s="53"/>
      <c r="L135" s="64"/>
    </row>
    <row r="136" spans="2:12" ht="15.75" customHeight="1" thickTop="1" thickBot="1" x14ac:dyDescent="0.3">
      <c r="B136" s="18" t="s">
        <v>99</v>
      </c>
      <c r="C136" s="4" t="s">
        <v>487</v>
      </c>
      <c r="D136" s="33" t="s">
        <v>22</v>
      </c>
      <c r="E136" s="12">
        <v>150000</v>
      </c>
      <c r="F136" s="12">
        <f t="shared" si="42"/>
        <v>150000</v>
      </c>
      <c r="G136" s="7">
        <v>0</v>
      </c>
      <c r="I136" s="53"/>
      <c r="K136" s="53"/>
      <c r="L136" s="64"/>
    </row>
    <row r="137" spans="2:12" ht="15.75" customHeight="1" thickTop="1" thickBot="1" x14ac:dyDescent="0.3">
      <c r="B137" s="18" t="s">
        <v>109</v>
      </c>
      <c r="C137" s="4" t="s">
        <v>476</v>
      </c>
      <c r="D137" s="33" t="s">
        <v>22</v>
      </c>
      <c r="E137" s="12">
        <v>150000</v>
      </c>
      <c r="F137" s="12">
        <f t="shared" ref="F137" si="43">E137-G137</f>
        <v>150000</v>
      </c>
      <c r="G137" s="7">
        <v>0</v>
      </c>
      <c r="I137" s="53"/>
      <c r="K137" s="53"/>
      <c r="L137" s="64"/>
    </row>
    <row r="138" spans="2:12" ht="15.75" customHeight="1" thickTop="1" thickBot="1" x14ac:dyDescent="0.3">
      <c r="B138" s="18" t="s">
        <v>110</v>
      </c>
      <c r="C138" s="4" t="s">
        <v>473</v>
      </c>
      <c r="D138" s="33" t="s">
        <v>22</v>
      </c>
      <c r="E138" s="12">
        <v>1100000</v>
      </c>
      <c r="F138" s="12">
        <f t="shared" si="42"/>
        <v>400000</v>
      </c>
      <c r="G138" s="7">
        <v>700000</v>
      </c>
      <c r="H138" s="125" t="s">
        <v>443</v>
      </c>
      <c r="I138" s="53"/>
      <c r="K138" s="53"/>
      <c r="L138" s="64"/>
    </row>
    <row r="139" spans="2:12" ht="15.75" customHeight="1" thickTop="1" thickBot="1" x14ac:dyDescent="0.3">
      <c r="B139" s="18" t="s">
        <v>124</v>
      </c>
      <c r="C139" s="2" t="s">
        <v>452</v>
      </c>
      <c r="D139" s="33" t="s">
        <v>22</v>
      </c>
      <c r="E139" s="12">
        <v>1500000</v>
      </c>
      <c r="F139" s="12">
        <f t="shared" si="42"/>
        <v>1000000</v>
      </c>
      <c r="G139" s="7">
        <v>500000</v>
      </c>
      <c r="H139" s="125" t="s">
        <v>443</v>
      </c>
      <c r="I139" s="53"/>
      <c r="K139" s="53"/>
      <c r="L139" s="64"/>
    </row>
    <row r="140" spans="2:12" ht="15.75" customHeight="1" thickTop="1" thickBot="1" x14ac:dyDescent="0.3">
      <c r="B140" s="18" t="s">
        <v>478</v>
      </c>
      <c r="C140" s="2" t="s">
        <v>188</v>
      </c>
      <c r="D140" s="33" t="s">
        <v>22</v>
      </c>
      <c r="E140" s="12">
        <v>300000</v>
      </c>
      <c r="F140" s="12">
        <f t="shared" si="42"/>
        <v>300000</v>
      </c>
      <c r="G140" s="7">
        <v>0</v>
      </c>
      <c r="I140" s="53"/>
      <c r="K140" s="53"/>
      <c r="L140" s="64"/>
    </row>
    <row r="141" spans="2:12" ht="15.75" customHeight="1" thickTop="1" thickBot="1" x14ac:dyDescent="0.3">
      <c r="B141" s="18" t="s">
        <v>479</v>
      </c>
      <c r="C141" s="2" t="s">
        <v>472</v>
      </c>
      <c r="D141" s="33" t="s">
        <v>32</v>
      </c>
      <c r="E141" s="12">
        <v>250000</v>
      </c>
      <c r="F141" s="12">
        <f t="shared" si="42"/>
        <v>250000</v>
      </c>
      <c r="G141" s="7">
        <v>0</v>
      </c>
      <c r="I141" s="53"/>
      <c r="K141" s="53"/>
      <c r="L141" s="64"/>
    </row>
    <row r="142" spans="2:12" ht="15.75" customHeight="1" thickTop="1" thickBot="1" x14ac:dyDescent="0.3">
      <c r="B142" s="18" t="s">
        <v>480</v>
      </c>
      <c r="C142" s="4" t="s">
        <v>241</v>
      </c>
      <c r="D142" s="33" t="s">
        <v>32</v>
      </c>
      <c r="E142" s="12">
        <v>2000000</v>
      </c>
      <c r="F142" s="12">
        <f t="shared" si="42"/>
        <v>2000000</v>
      </c>
      <c r="G142" s="7">
        <v>0</v>
      </c>
      <c r="I142" s="53"/>
      <c r="K142" s="53"/>
      <c r="L142" s="64"/>
    </row>
    <row r="143" spans="2:12" ht="15.75" customHeight="1" thickTop="1" thickBot="1" x14ac:dyDescent="0.3">
      <c r="B143" s="18" t="s">
        <v>481</v>
      </c>
      <c r="C143" s="4" t="s">
        <v>488</v>
      </c>
      <c r="D143" s="33" t="s">
        <v>37</v>
      </c>
      <c r="E143" s="12">
        <v>0</v>
      </c>
      <c r="F143" s="12">
        <f t="shared" ref="F143:F145" si="44">E143-G143</f>
        <v>0</v>
      </c>
      <c r="G143" s="7">
        <v>0</v>
      </c>
      <c r="H143" s="97" t="s">
        <v>443</v>
      </c>
      <c r="I143" s="53"/>
      <c r="K143" s="53"/>
      <c r="L143" s="64"/>
    </row>
    <row r="144" spans="2:12" ht="15.75" customHeight="1" thickTop="1" thickBot="1" x14ac:dyDescent="0.3">
      <c r="B144" s="18" t="s">
        <v>482</v>
      </c>
      <c r="C144" s="4" t="s">
        <v>477</v>
      </c>
      <c r="D144" s="33" t="s">
        <v>37</v>
      </c>
      <c r="E144" s="12">
        <v>0</v>
      </c>
      <c r="F144" s="12">
        <f t="shared" si="44"/>
        <v>0</v>
      </c>
      <c r="G144" s="7">
        <v>0</v>
      </c>
      <c r="H144" s="97"/>
      <c r="I144" s="53"/>
      <c r="K144" s="53"/>
      <c r="L144" s="64"/>
    </row>
    <row r="145" spans="2:12" ht="15.75" customHeight="1" thickTop="1" thickBot="1" x14ac:dyDescent="0.3">
      <c r="B145" s="18" t="s">
        <v>483</v>
      </c>
      <c r="C145" s="4" t="s">
        <v>475</v>
      </c>
      <c r="D145" s="33" t="s">
        <v>37</v>
      </c>
      <c r="E145" s="12">
        <v>0</v>
      </c>
      <c r="F145" s="12">
        <f t="shared" si="44"/>
        <v>0</v>
      </c>
      <c r="G145" s="7">
        <v>0</v>
      </c>
      <c r="H145" s="97"/>
      <c r="I145" s="53"/>
      <c r="K145" s="53"/>
      <c r="L145" s="64"/>
    </row>
    <row r="146" spans="2:12" ht="15.75" customHeight="1" thickTop="1" thickBot="1" x14ac:dyDescent="0.3">
      <c r="B146" s="18" t="s">
        <v>484</v>
      </c>
      <c r="C146" s="2" t="s">
        <v>246</v>
      </c>
      <c r="D146" s="33" t="s">
        <v>37</v>
      </c>
      <c r="E146" s="12">
        <v>0</v>
      </c>
      <c r="F146" s="12">
        <f t="shared" si="41"/>
        <v>0</v>
      </c>
      <c r="G146" s="7">
        <v>0</v>
      </c>
      <c r="I146" s="53"/>
      <c r="K146" s="53"/>
      <c r="L146" s="64"/>
    </row>
    <row r="147" spans="2:12" ht="15.75" customHeight="1" thickTop="1" thickBot="1" x14ac:dyDescent="0.3">
      <c r="B147" s="18" t="s">
        <v>486</v>
      </c>
      <c r="C147" s="2" t="s">
        <v>247</v>
      </c>
      <c r="D147" s="34" t="s">
        <v>37</v>
      </c>
      <c r="E147" s="12">
        <v>0</v>
      </c>
      <c r="F147" s="12">
        <f t="shared" si="41"/>
        <v>0</v>
      </c>
      <c r="G147" s="7">
        <v>0</v>
      </c>
      <c r="I147" s="53"/>
      <c r="K147" s="53"/>
      <c r="L147" s="64"/>
    </row>
    <row r="148" spans="2:12" ht="15.75" customHeight="1" thickTop="1" thickBot="1" x14ac:dyDescent="0.3">
      <c r="B148" s="18"/>
      <c r="C148" s="127"/>
      <c r="D148" s="128"/>
      <c r="E148" s="128"/>
      <c r="F148" s="128"/>
      <c r="G148" s="129"/>
      <c r="I148" s="53"/>
      <c r="K148" s="53"/>
      <c r="L148" s="64"/>
    </row>
    <row r="149" spans="2:12" ht="15.75" customHeight="1" thickTop="1" thickBot="1" x14ac:dyDescent="0.3">
      <c r="B149" s="18" t="s">
        <v>58</v>
      </c>
      <c r="C149" s="20" t="s">
        <v>264</v>
      </c>
      <c r="D149" s="20"/>
      <c r="E149" s="21">
        <f>SUM(E150:E157)</f>
        <v>9326761</v>
      </c>
      <c r="F149" s="21">
        <f t="shared" ref="F149:G149" si="45">SUM(F150:F157)</f>
        <v>5729104</v>
      </c>
      <c r="G149" s="21">
        <f t="shared" si="45"/>
        <v>3597657</v>
      </c>
      <c r="I149" s="53"/>
      <c r="K149" s="53"/>
      <c r="L149" s="64"/>
    </row>
    <row r="150" spans="2:12" ht="15.75" customHeight="1" thickTop="1" thickBot="1" x14ac:dyDescent="0.3">
      <c r="B150" s="18" t="s">
        <v>59</v>
      </c>
      <c r="C150" s="3" t="s">
        <v>266</v>
      </c>
      <c r="D150" s="77" t="s">
        <v>119</v>
      </c>
      <c r="E150" s="12">
        <v>150000</v>
      </c>
      <c r="F150" s="15">
        <f>E150-G150</f>
        <v>150000</v>
      </c>
      <c r="G150" s="7">
        <v>0</v>
      </c>
      <c r="I150" s="53"/>
      <c r="K150" s="53"/>
      <c r="L150" s="64"/>
    </row>
    <row r="151" spans="2:12" ht="15.75" customHeight="1" thickTop="1" thickBot="1" x14ac:dyDescent="0.3">
      <c r="B151" s="18" t="s">
        <v>60</v>
      </c>
      <c r="C151" s="3" t="s">
        <v>260</v>
      </c>
      <c r="D151" s="77" t="s">
        <v>119</v>
      </c>
      <c r="E151" s="12">
        <v>25000</v>
      </c>
      <c r="F151" s="15">
        <f t="shared" ref="F151" si="46">E151-G151</f>
        <v>25000</v>
      </c>
      <c r="G151" s="7">
        <v>0</v>
      </c>
      <c r="I151" s="53"/>
      <c r="K151" s="53"/>
      <c r="L151" s="64"/>
    </row>
    <row r="152" spans="2:12" ht="15.75" customHeight="1" thickTop="1" thickBot="1" x14ac:dyDescent="0.3">
      <c r="B152" s="18" t="s">
        <v>61</v>
      </c>
      <c r="C152" s="3" t="s">
        <v>469</v>
      </c>
      <c r="D152" s="77" t="s">
        <v>119</v>
      </c>
      <c r="E152" s="12">
        <v>150000</v>
      </c>
      <c r="F152" s="15">
        <f>E152-G152</f>
        <v>150000</v>
      </c>
      <c r="G152" s="7">
        <v>0</v>
      </c>
      <c r="H152" s="97"/>
      <c r="I152" s="53"/>
      <c r="K152" s="53"/>
      <c r="L152" s="64"/>
    </row>
    <row r="153" spans="2:12" ht="15.75" customHeight="1" thickTop="1" thickBot="1" x14ac:dyDescent="0.3">
      <c r="B153" s="18" t="s">
        <v>62</v>
      </c>
      <c r="C153" s="3" t="s">
        <v>259</v>
      </c>
      <c r="D153" s="30" t="s">
        <v>119</v>
      </c>
      <c r="E153" s="12">
        <v>7501761</v>
      </c>
      <c r="F153" s="15">
        <f>E153-G153</f>
        <v>4204104</v>
      </c>
      <c r="G153" s="70">
        <v>3297657</v>
      </c>
      <c r="H153" s="97" t="s">
        <v>442</v>
      </c>
      <c r="I153" s="53"/>
      <c r="K153" s="53"/>
      <c r="L153" s="64"/>
    </row>
    <row r="154" spans="2:12" ht="15.75" customHeight="1" thickTop="1" thickBot="1" x14ac:dyDescent="0.3">
      <c r="B154" s="18" t="s">
        <v>63</v>
      </c>
      <c r="C154" s="3" t="s">
        <v>175</v>
      </c>
      <c r="D154" s="30" t="s">
        <v>119</v>
      </c>
      <c r="E154" s="12">
        <v>200000</v>
      </c>
      <c r="F154" s="15">
        <f t="shared" ref="F154" si="47">E154-G154</f>
        <v>200000</v>
      </c>
      <c r="G154" s="7">
        <v>0</v>
      </c>
      <c r="I154" s="53"/>
      <c r="K154" s="53"/>
      <c r="L154" s="64"/>
    </row>
    <row r="155" spans="2:12" ht="15.75" customHeight="1" thickTop="1" thickBot="1" x14ac:dyDescent="0.3">
      <c r="B155" s="18" t="s">
        <v>64</v>
      </c>
      <c r="C155" s="3" t="s">
        <v>273</v>
      </c>
      <c r="D155" s="30" t="s">
        <v>119</v>
      </c>
      <c r="E155" s="12">
        <v>400000</v>
      </c>
      <c r="F155" s="15">
        <f t="shared" ref="F155:F156" si="48">E155-G155</f>
        <v>100000</v>
      </c>
      <c r="G155" s="69">
        <v>300000</v>
      </c>
      <c r="H155" s="66" t="s">
        <v>163</v>
      </c>
      <c r="I155" s="53"/>
      <c r="K155" s="53"/>
      <c r="L155" s="64"/>
    </row>
    <row r="156" spans="2:12" ht="15.75" customHeight="1" thickTop="1" thickBot="1" x14ac:dyDescent="0.3">
      <c r="B156" s="18" t="s">
        <v>66</v>
      </c>
      <c r="C156" s="3" t="s">
        <v>181</v>
      </c>
      <c r="D156" s="30" t="s">
        <v>119</v>
      </c>
      <c r="E156" s="12">
        <v>900000</v>
      </c>
      <c r="F156" s="15">
        <f t="shared" si="48"/>
        <v>900000</v>
      </c>
      <c r="G156" s="7">
        <v>0</v>
      </c>
      <c r="I156" s="53"/>
      <c r="K156" s="53"/>
      <c r="L156" s="64"/>
    </row>
    <row r="157" spans="2:12" ht="15.75" customHeight="1" thickTop="1" thickBot="1" x14ac:dyDescent="0.3">
      <c r="B157" s="18"/>
      <c r="C157" s="3"/>
      <c r="D157" s="30"/>
      <c r="E157" s="12"/>
      <c r="F157" s="15"/>
      <c r="G157" s="7"/>
      <c r="I157" s="53"/>
      <c r="K157" s="53"/>
      <c r="L157" s="64"/>
    </row>
    <row r="158" spans="2:12" ht="15.75" customHeight="1" thickTop="1" thickBot="1" x14ac:dyDescent="0.3">
      <c r="B158" s="18"/>
      <c r="C158" s="42" t="s">
        <v>126</v>
      </c>
      <c r="D158" s="43"/>
      <c r="E158" s="44">
        <f t="shared" ref="E158:G158" si="49">SUM(E159:E163)</f>
        <v>3780000</v>
      </c>
      <c r="F158" s="44">
        <f t="shared" si="49"/>
        <v>1730000</v>
      </c>
      <c r="G158" s="44">
        <f t="shared" si="49"/>
        <v>2050000</v>
      </c>
      <c r="I158" s="53"/>
      <c r="K158" s="53"/>
      <c r="L158" s="64"/>
    </row>
    <row r="159" spans="2:12" ht="15.75" customHeight="1" thickTop="1" thickBot="1" x14ac:dyDescent="0.3">
      <c r="B159" s="18" t="s">
        <v>68</v>
      </c>
      <c r="C159" s="3" t="s">
        <v>265</v>
      </c>
      <c r="D159" s="79" t="s">
        <v>7</v>
      </c>
      <c r="E159" s="12">
        <v>220000</v>
      </c>
      <c r="F159" s="15">
        <f t="shared" ref="F159:F162" si="50">E159-G159</f>
        <v>220000</v>
      </c>
      <c r="G159" s="7">
        <v>0</v>
      </c>
      <c r="I159" s="53"/>
      <c r="K159" s="53"/>
      <c r="L159" s="64"/>
    </row>
    <row r="160" spans="2:12" ht="15.75" customHeight="1" thickTop="1" thickBot="1" x14ac:dyDescent="0.3">
      <c r="B160" s="18" t="s">
        <v>70</v>
      </c>
      <c r="C160" s="3" t="s">
        <v>174</v>
      </c>
      <c r="D160" s="30" t="s">
        <v>7</v>
      </c>
      <c r="E160" s="12">
        <v>2560000</v>
      </c>
      <c r="F160" s="15">
        <f t="shared" si="50"/>
        <v>960000</v>
      </c>
      <c r="G160" s="69">
        <v>1600000</v>
      </c>
      <c r="H160" s="66" t="s">
        <v>163</v>
      </c>
      <c r="I160" s="53"/>
      <c r="K160" s="53"/>
      <c r="L160" s="64"/>
    </row>
    <row r="161" spans="2:12" ht="15.75" customHeight="1" thickTop="1" thickBot="1" x14ac:dyDescent="0.3">
      <c r="B161" s="18" t="s">
        <v>71</v>
      </c>
      <c r="C161" s="3" t="s">
        <v>179</v>
      </c>
      <c r="D161" s="30" t="s">
        <v>7</v>
      </c>
      <c r="E161" s="12">
        <v>700000</v>
      </c>
      <c r="F161" s="15">
        <f t="shared" ref="F161" si="51">E161-G161</f>
        <v>250000</v>
      </c>
      <c r="G161" s="69">
        <v>450000</v>
      </c>
      <c r="H161" s="66" t="s">
        <v>163</v>
      </c>
      <c r="I161" s="53"/>
      <c r="K161" s="53"/>
      <c r="L161" s="64"/>
    </row>
    <row r="162" spans="2:12" ht="15.75" customHeight="1" thickTop="1" thickBot="1" x14ac:dyDescent="0.3">
      <c r="B162" s="18" t="s">
        <v>104</v>
      </c>
      <c r="C162" s="3" t="s">
        <v>180</v>
      </c>
      <c r="D162" s="30" t="s">
        <v>7</v>
      </c>
      <c r="E162" s="12">
        <v>300000</v>
      </c>
      <c r="F162" s="15">
        <f t="shared" si="50"/>
        <v>300000</v>
      </c>
      <c r="G162" s="7">
        <v>0</v>
      </c>
      <c r="I162" s="53"/>
      <c r="K162" s="53"/>
      <c r="L162" s="64"/>
    </row>
    <row r="163" spans="2:12" ht="15.75" customHeight="1" thickTop="1" thickBot="1" x14ac:dyDescent="0.3">
      <c r="B163" s="18"/>
      <c r="C163" s="3"/>
      <c r="D163" s="30"/>
      <c r="E163" s="12"/>
      <c r="F163" s="15"/>
      <c r="G163" s="7"/>
      <c r="I163" s="53"/>
      <c r="K163" s="53"/>
      <c r="L163" s="64"/>
    </row>
    <row r="164" spans="2:12" ht="15.75" customHeight="1" thickTop="1" thickBot="1" x14ac:dyDescent="0.3">
      <c r="B164" s="18"/>
      <c r="C164" s="23" t="s">
        <v>112</v>
      </c>
      <c r="D164" s="32"/>
      <c r="E164" s="22">
        <f>SUM(E165:E197)</f>
        <v>58345340</v>
      </c>
      <c r="F164" s="22">
        <f>SUM(F165:F197)</f>
        <v>37270000</v>
      </c>
      <c r="G164" s="22">
        <f>SUM(G165:G197)</f>
        <v>21075340</v>
      </c>
      <c r="I164" s="53"/>
      <c r="K164" s="53"/>
      <c r="L164" s="64"/>
    </row>
    <row r="165" spans="2:12" ht="15.75" customHeight="1" thickTop="1" thickBot="1" x14ac:dyDescent="0.3">
      <c r="B165" s="18" t="s">
        <v>105</v>
      </c>
      <c r="C165" s="2" t="s">
        <v>182</v>
      </c>
      <c r="D165" s="33" t="s">
        <v>22</v>
      </c>
      <c r="E165" s="12">
        <v>3000000</v>
      </c>
      <c r="F165" s="12">
        <f t="shared" ref="F165:F170" si="52">E165-G165</f>
        <v>1130000</v>
      </c>
      <c r="G165" s="69">
        <v>1870000</v>
      </c>
      <c r="H165" s="66" t="s">
        <v>163</v>
      </c>
      <c r="I165" s="53"/>
      <c r="K165" s="53"/>
      <c r="L165" s="64"/>
    </row>
    <row r="166" spans="2:12" ht="15.75" customHeight="1" thickTop="1" thickBot="1" x14ac:dyDescent="0.3">
      <c r="B166" s="18" t="s">
        <v>118</v>
      </c>
      <c r="C166" s="2" t="s">
        <v>107</v>
      </c>
      <c r="D166" s="33" t="s">
        <v>22</v>
      </c>
      <c r="E166" s="12">
        <v>1200000</v>
      </c>
      <c r="F166" s="12">
        <f t="shared" si="52"/>
        <v>800000</v>
      </c>
      <c r="G166" s="7">
        <v>400000</v>
      </c>
      <c r="H166" s="97" t="s">
        <v>443</v>
      </c>
      <c r="I166" s="53"/>
      <c r="K166" s="53"/>
      <c r="L166" s="64"/>
    </row>
    <row r="167" spans="2:12" ht="15.75" customHeight="1" thickTop="1" thickBot="1" x14ac:dyDescent="0.3">
      <c r="B167" s="18" t="s">
        <v>142</v>
      </c>
      <c r="C167" s="2" t="s">
        <v>208</v>
      </c>
      <c r="D167" s="33" t="s">
        <v>22</v>
      </c>
      <c r="E167" s="12">
        <v>600000</v>
      </c>
      <c r="F167" s="12">
        <f t="shared" si="52"/>
        <v>600000</v>
      </c>
      <c r="G167" s="7">
        <v>0</v>
      </c>
      <c r="I167" s="53"/>
      <c r="K167" s="53"/>
      <c r="L167" s="64"/>
    </row>
    <row r="168" spans="2:12" ht="15.75" customHeight="1" thickTop="1" thickBot="1" x14ac:dyDescent="0.3">
      <c r="B168" s="18" t="s">
        <v>153</v>
      </c>
      <c r="C168" s="2" t="s">
        <v>169</v>
      </c>
      <c r="D168" s="33" t="s">
        <v>32</v>
      </c>
      <c r="E168" s="12">
        <v>4000000</v>
      </c>
      <c r="F168" s="12">
        <f t="shared" si="52"/>
        <v>2000000</v>
      </c>
      <c r="G168" s="7">
        <v>2000000</v>
      </c>
      <c r="H168" s="97" t="s">
        <v>443</v>
      </c>
      <c r="I168" s="53"/>
      <c r="K168" s="53"/>
      <c r="L168" s="64"/>
    </row>
    <row r="169" spans="2:12" ht="15.75" customHeight="1" thickTop="1" thickBot="1" x14ac:dyDescent="0.3">
      <c r="B169" s="18" t="s">
        <v>468</v>
      </c>
      <c r="C169" s="2" t="s">
        <v>183</v>
      </c>
      <c r="D169" s="33" t="s">
        <v>37</v>
      </c>
      <c r="E169" s="12"/>
      <c r="F169" s="12">
        <f t="shared" si="52"/>
        <v>0</v>
      </c>
      <c r="G169" s="7">
        <v>0</v>
      </c>
      <c r="I169" s="53"/>
      <c r="K169" s="53"/>
      <c r="L169" s="64"/>
    </row>
    <row r="170" spans="2:12" ht="15.75" customHeight="1" thickTop="1" thickBot="1" x14ac:dyDescent="0.3">
      <c r="B170" s="18" t="s">
        <v>470</v>
      </c>
      <c r="C170" s="2" t="s">
        <v>168</v>
      </c>
      <c r="D170" s="33" t="s">
        <v>37</v>
      </c>
      <c r="E170" s="12"/>
      <c r="F170" s="12">
        <f t="shared" si="52"/>
        <v>0</v>
      </c>
      <c r="G170" s="7">
        <v>0</v>
      </c>
      <c r="I170" s="53"/>
      <c r="K170" s="53"/>
      <c r="L170" s="64"/>
    </row>
    <row r="171" spans="2:12" ht="31.5" customHeight="1" thickTop="1" thickBot="1" x14ac:dyDescent="0.3">
      <c r="B171" s="18"/>
      <c r="C171" s="72"/>
      <c r="D171" s="73"/>
      <c r="E171" s="74"/>
      <c r="F171" s="74"/>
      <c r="G171" s="75"/>
      <c r="I171" s="53"/>
      <c r="K171" s="53"/>
      <c r="L171" s="64"/>
    </row>
    <row r="172" spans="2:12" ht="15.75" customHeight="1" thickTop="1" thickBot="1" x14ac:dyDescent="0.3">
      <c r="B172" s="18" t="s">
        <v>73</v>
      </c>
      <c r="C172" s="20" t="s">
        <v>211</v>
      </c>
      <c r="D172" s="20"/>
      <c r="E172" s="21">
        <f>SUM(E173:E178)</f>
        <v>2522670</v>
      </c>
      <c r="F172" s="21">
        <f t="shared" ref="F172:G172" si="53">SUM(F173:F178)</f>
        <v>1190000</v>
      </c>
      <c r="G172" s="21">
        <f t="shared" si="53"/>
        <v>1332670</v>
      </c>
      <c r="I172" s="53"/>
      <c r="K172" s="53"/>
      <c r="L172" s="64"/>
    </row>
    <row r="173" spans="2:12" ht="15.75" customHeight="1" thickTop="1" thickBot="1" x14ac:dyDescent="0.3">
      <c r="B173" s="18" t="s">
        <v>75</v>
      </c>
      <c r="C173" s="3" t="s">
        <v>116</v>
      </c>
      <c r="D173" s="77" t="s">
        <v>119</v>
      </c>
      <c r="E173" s="12">
        <v>1200000</v>
      </c>
      <c r="F173" s="15">
        <f t="shared" ref="F173" si="54">E173-G173</f>
        <v>800000</v>
      </c>
      <c r="G173" s="71">
        <v>400000</v>
      </c>
      <c r="H173" s="97" t="s">
        <v>440</v>
      </c>
      <c r="I173" s="53"/>
      <c r="K173" s="53"/>
      <c r="L173" s="64"/>
    </row>
    <row r="174" spans="2:12" ht="15.75" customHeight="1" thickTop="1" thickBot="1" x14ac:dyDescent="0.3">
      <c r="B174" s="18" t="s">
        <v>76</v>
      </c>
      <c r="C174" s="3" t="s">
        <v>213</v>
      </c>
      <c r="D174" s="77" t="s">
        <v>119</v>
      </c>
      <c r="E174" s="12">
        <v>32670</v>
      </c>
      <c r="F174" s="15">
        <f>E174-G174</f>
        <v>0</v>
      </c>
      <c r="G174" s="68">
        <v>32670</v>
      </c>
      <c r="H174" s="97" t="s">
        <v>441</v>
      </c>
      <c r="I174" s="53"/>
      <c r="K174" s="53"/>
      <c r="L174" s="64"/>
    </row>
    <row r="175" spans="2:12" ht="15.75" customHeight="1" thickTop="1" thickBot="1" x14ac:dyDescent="0.3">
      <c r="B175" s="18" t="s">
        <v>77</v>
      </c>
      <c r="C175" s="3" t="s">
        <v>219</v>
      </c>
      <c r="D175" s="77" t="s">
        <v>119</v>
      </c>
      <c r="E175" s="12">
        <v>40000</v>
      </c>
      <c r="F175" s="15">
        <f>E175-G175</f>
        <v>40000</v>
      </c>
      <c r="G175" s="7">
        <v>0</v>
      </c>
      <c r="I175" s="53"/>
      <c r="K175" s="53"/>
      <c r="L175" s="64"/>
    </row>
    <row r="176" spans="2:12" ht="15.75" customHeight="1" thickTop="1" thickBot="1" x14ac:dyDescent="0.3">
      <c r="B176" s="18" t="s">
        <v>78</v>
      </c>
      <c r="C176" s="3" t="s">
        <v>255</v>
      </c>
      <c r="D176" s="77" t="s">
        <v>119</v>
      </c>
      <c r="E176" s="12">
        <v>250000</v>
      </c>
      <c r="F176" s="15">
        <f>E176-G176</f>
        <v>100000</v>
      </c>
      <c r="G176" s="68">
        <v>150000</v>
      </c>
      <c r="H176" s="97" t="s">
        <v>441</v>
      </c>
      <c r="I176" s="53"/>
      <c r="K176" s="53"/>
      <c r="L176" s="64"/>
    </row>
    <row r="177" spans="2:12" ht="15.75" customHeight="1" thickTop="1" thickBot="1" x14ac:dyDescent="0.3">
      <c r="B177" s="18" t="s">
        <v>79</v>
      </c>
      <c r="C177" s="3" t="s">
        <v>212</v>
      </c>
      <c r="D177" s="30" t="s">
        <v>119</v>
      </c>
      <c r="E177" s="12">
        <v>1000000</v>
      </c>
      <c r="F177" s="15">
        <f t="shared" ref="F177" si="55">E177-G177</f>
        <v>250000</v>
      </c>
      <c r="G177" s="68">
        <v>750000</v>
      </c>
      <c r="H177" s="97" t="s">
        <v>441</v>
      </c>
      <c r="I177" s="53"/>
      <c r="K177" s="53"/>
      <c r="L177" s="64"/>
    </row>
    <row r="178" spans="2:12" ht="15.75" customHeight="1" thickTop="1" thickBot="1" x14ac:dyDescent="0.3">
      <c r="B178" s="18"/>
      <c r="C178" s="3"/>
      <c r="D178" s="30"/>
      <c r="E178" s="12"/>
      <c r="F178" s="15"/>
      <c r="G178" s="7"/>
      <c r="I178" s="53"/>
      <c r="K178" s="53"/>
      <c r="L178" s="64"/>
    </row>
    <row r="179" spans="2:12" ht="15.75" customHeight="1" thickTop="1" thickBot="1" x14ac:dyDescent="0.3">
      <c r="B179" s="18"/>
      <c r="C179" s="42" t="s">
        <v>126</v>
      </c>
      <c r="D179" s="43"/>
      <c r="E179" s="44">
        <f>SUM(E180:E185)</f>
        <v>3000000</v>
      </c>
      <c r="F179" s="44">
        <f t="shared" ref="F179" si="56">SUM(F180:F185)</f>
        <v>3000000</v>
      </c>
      <c r="G179" s="44">
        <f t="shared" ref="G179" si="57">SUM(G180:G185)</f>
        <v>0</v>
      </c>
      <c r="I179" s="53"/>
      <c r="K179" s="53"/>
      <c r="L179" s="64"/>
    </row>
    <row r="180" spans="2:12" ht="15.75" customHeight="1" thickTop="1" thickBot="1" x14ac:dyDescent="0.3">
      <c r="B180" s="18" t="s">
        <v>127</v>
      </c>
      <c r="C180" s="3" t="s">
        <v>148</v>
      </c>
      <c r="D180" s="78" t="s">
        <v>7</v>
      </c>
      <c r="E180" s="12">
        <v>100000</v>
      </c>
      <c r="F180" s="15">
        <f t="shared" ref="F180:F184" si="58">E180-G180</f>
        <v>100000</v>
      </c>
      <c r="G180" s="7">
        <v>0</v>
      </c>
      <c r="H180" s="66"/>
      <c r="I180" s="53"/>
      <c r="K180" s="53"/>
      <c r="L180" s="64"/>
    </row>
    <row r="181" spans="2:12" ht="15.75" customHeight="1" thickTop="1" thickBot="1" x14ac:dyDescent="0.3">
      <c r="B181" s="18" t="s">
        <v>157</v>
      </c>
      <c r="C181" s="3" t="s">
        <v>149</v>
      </c>
      <c r="D181" s="78" t="s">
        <v>7</v>
      </c>
      <c r="E181" s="12">
        <v>80000</v>
      </c>
      <c r="F181" s="15">
        <f t="shared" si="58"/>
        <v>80000</v>
      </c>
      <c r="G181" s="7">
        <v>0</v>
      </c>
      <c r="I181" s="53"/>
      <c r="K181" s="53"/>
      <c r="L181" s="64"/>
    </row>
    <row r="182" spans="2:12" ht="15.75" customHeight="1" thickTop="1" thickBot="1" x14ac:dyDescent="0.3">
      <c r="B182" s="18" t="s">
        <v>158</v>
      </c>
      <c r="C182" s="3" t="s">
        <v>164</v>
      </c>
      <c r="D182" s="78" t="s">
        <v>7</v>
      </c>
      <c r="E182" s="12">
        <v>70000</v>
      </c>
      <c r="F182" s="15">
        <f t="shared" ref="F182:F183" si="59">E182-G182</f>
        <v>70000</v>
      </c>
      <c r="G182" s="7">
        <v>0</v>
      </c>
      <c r="I182" s="53"/>
      <c r="K182" s="53"/>
      <c r="L182" s="64"/>
    </row>
    <row r="183" spans="2:12" ht="15.75" customHeight="1" thickTop="1" thickBot="1" x14ac:dyDescent="0.3">
      <c r="B183" s="18" t="s">
        <v>159</v>
      </c>
      <c r="C183" s="3" t="s">
        <v>270</v>
      </c>
      <c r="D183" s="31" t="s">
        <v>7</v>
      </c>
      <c r="E183" s="12">
        <v>2500000</v>
      </c>
      <c r="F183" s="15">
        <f t="shared" si="59"/>
        <v>2500000</v>
      </c>
      <c r="G183" s="7">
        <v>0</v>
      </c>
      <c r="I183" s="53"/>
      <c r="K183" s="53"/>
      <c r="L183" s="64"/>
    </row>
    <row r="184" spans="2:12" ht="15.75" customHeight="1" thickTop="1" thickBot="1" x14ac:dyDescent="0.3">
      <c r="B184" s="18" t="s">
        <v>190</v>
      </c>
      <c r="C184" s="3" t="s">
        <v>256</v>
      </c>
      <c r="D184" s="31" t="s">
        <v>7</v>
      </c>
      <c r="E184" s="12">
        <v>250000</v>
      </c>
      <c r="F184" s="15">
        <f t="shared" si="58"/>
        <v>250000</v>
      </c>
      <c r="G184" s="7">
        <v>0</v>
      </c>
      <c r="I184" s="53"/>
      <c r="K184" s="53"/>
      <c r="L184" s="64"/>
    </row>
    <row r="185" spans="2:12" ht="15.75" customHeight="1" thickTop="1" thickBot="1" x14ac:dyDescent="0.3">
      <c r="B185" s="18"/>
      <c r="C185" s="3"/>
      <c r="D185" s="30"/>
      <c r="E185" s="12"/>
      <c r="F185" s="15"/>
      <c r="G185" s="7"/>
      <c r="I185" s="53"/>
      <c r="K185" s="53"/>
      <c r="L185" s="64"/>
    </row>
    <row r="186" spans="2:12" ht="15.75" customHeight="1" thickTop="1" thickBot="1" x14ac:dyDescent="0.3">
      <c r="B186" s="18"/>
      <c r="C186" s="23" t="s">
        <v>112</v>
      </c>
      <c r="D186" s="32"/>
      <c r="E186" s="22">
        <f>SUM(E187:E196)</f>
        <v>19250000</v>
      </c>
      <c r="F186" s="22">
        <f t="shared" ref="F186:G186" si="60">SUM(F187:F196)</f>
        <v>12180000</v>
      </c>
      <c r="G186" s="22">
        <f t="shared" si="60"/>
        <v>7070000</v>
      </c>
      <c r="I186" s="53"/>
      <c r="K186" s="53"/>
      <c r="L186" s="64"/>
    </row>
    <row r="187" spans="2:12" ht="15.75" customHeight="1" thickTop="1" thickBot="1" x14ac:dyDescent="0.3">
      <c r="B187" s="18" t="s">
        <v>191</v>
      </c>
      <c r="C187" s="2" t="s">
        <v>269</v>
      </c>
      <c r="D187" s="33" t="s">
        <v>22</v>
      </c>
      <c r="E187" s="12">
        <v>350000</v>
      </c>
      <c r="F187" s="12">
        <f t="shared" ref="F187:F195" si="61">E187-G187</f>
        <v>250000</v>
      </c>
      <c r="G187" s="7">
        <v>100000</v>
      </c>
      <c r="H187" s="97" t="s">
        <v>443</v>
      </c>
      <c r="I187" s="53"/>
      <c r="K187" s="53"/>
      <c r="L187" s="64"/>
    </row>
    <row r="188" spans="2:12" ht="15.75" customHeight="1" thickTop="1" thickBot="1" x14ac:dyDescent="0.3">
      <c r="B188" s="18" t="s">
        <v>192</v>
      </c>
      <c r="C188" s="2" t="s">
        <v>220</v>
      </c>
      <c r="D188" s="33" t="s">
        <v>22</v>
      </c>
      <c r="E188" s="12">
        <v>3000000</v>
      </c>
      <c r="F188" s="12">
        <f t="shared" ref="F188:F189" si="62">E188-G188</f>
        <v>1130000</v>
      </c>
      <c r="G188" s="76">
        <v>1870000</v>
      </c>
      <c r="H188" s="97" t="s">
        <v>443</v>
      </c>
      <c r="I188" s="53"/>
      <c r="K188" s="53"/>
      <c r="L188" s="64"/>
    </row>
    <row r="189" spans="2:12" ht="15.75" customHeight="1" thickTop="1" thickBot="1" x14ac:dyDescent="0.3">
      <c r="B189" s="18" t="s">
        <v>193</v>
      </c>
      <c r="C189" s="2" t="s">
        <v>271</v>
      </c>
      <c r="D189" s="33" t="s">
        <v>22</v>
      </c>
      <c r="E189" s="12">
        <v>900000</v>
      </c>
      <c r="F189" s="12">
        <f t="shared" si="62"/>
        <v>900000</v>
      </c>
      <c r="G189" s="7">
        <v>0</v>
      </c>
      <c r="I189" s="53"/>
      <c r="K189" s="53"/>
      <c r="L189" s="64"/>
    </row>
    <row r="190" spans="2:12" ht="15.75" customHeight="1" thickTop="1" thickBot="1" x14ac:dyDescent="0.3">
      <c r="B190" s="18" t="s">
        <v>197</v>
      </c>
      <c r="C190" s="2" t="s">
        <v>272</v>
      </c>
      <c r="D190" s="33" t="s">
        <v>22</v>
      </c>
      <c r="E190" s="12">
        <v>1500000</v>
      </c>
      <c r="F190" s="12">
        <f t="shared" si="61"/>
        <v>400000</v>
      </c>
      <c r="G190" s="7">
        <v>1100000</v>
      </c>
      <c r="H190" s="97" t="s">
        <v>443</v>
      </c>
      <c r="I190" s="53"/>
      <c r="K190" s="53"/>
      <c r="L190" s="64"/>
    </row>
    <row r="191" spans="2:12" ht="15.75" customHeight="1" thickTop="1" thickBot="1" x14ac:dyDescent="0.3">
      <c r="B191" s="18" t="s">
        <v>198</v>
      </c>
      <c r="C191" s="2" t="s">
        <v>257</v>
      </c>
      <c r="D191" s="33" t="s">
        <v>22</v>
      </c>
      <c r="E191" s="12">
        <v>5500000</v>
      </c>
      <c r="F191" s="12">
        <f t="shared" ref="F191" si="63">E191-G191</f>
        <v>1500000</v>
      </c>
      <c r="G191" s="7">
        <v>4000000</v>
      </c>
      <c r="H191" s="97" t="s">
        <v>443</v>
      </c>
      <c r="I191" s="53"/>
      <c r="K191" s="53"/>
      <c r="L191" s="64"/>
    </row>
    <row r="192" spans="2:12" ht="15.75" customHeight="1" thickTop="1" thickBot="1" x14ac:dyDescent="0.3">
      <c r="B192" s="18" t="s">
        <v>199</v>
      </c>
      <c r="C192" s="2" t="s">
        <v>258</v>
      </c>
      <c r="D192" s="33" t="s">
        <v>32</v>
      </c>
      <c r="E192" s="12">
        <v>8000000</v>
      </c>
      <c r="F192" s="12">
        <f t="shared" ref="F192:F193" si="64">E192-G192</f>
        <v>8000000</v>
      </c>
      <c r="G192" s="7">
        <v>0</v>
      </c>
      <c r="I192" s="53"/>
      <c r="K192" s="53"/>
      <c r="L192" s="64"/>
    </row>
    <row r="193" spans="2:12" ht="15.75" customHeight="1" thickTop="1" thickBot="1" x14ac:dyDescent="0.3">
      <c r="B193" s="18" t="s">
        <v>238</v>
      </c>
      <c r="C193" s="2" t="s">
        <v>268</v>
      </c>
      <c r="D193" s="33" t="s">
        <v>37</v>
      </c>
      <c r="E193" s="12">
        <v>0</v>
      </c>
      <c r="F193" s="12">
        <f t="shared" si="64"/>
        <v>0</v>
      </c>
      <c r="G193" s="7">
        <v>0</v>
      </c>
      <c r="I193" s="53"/>
      <c r="K193" s="53"/>
      <c r="L193" s="64"/>
    </row>
    <row r="194" spans="2:12" ht="15.75" customHeight="1" thickTop="1" thickBot="1" x14ac:dyDescent="0.3">
      <c r="B194" s="18" t="s">
        <v>243</v>
      </c>
      <c r="C194" s="2" t="s">
        <v>216</v>
      </c>
      <c r="D194" s="33" t="s">
        <v>37</v>
      </c>
      <c r="E194" s="12">
        <v>0</v>
      </c>
      <c r="F194" s="12">
        <f t="shared" ref="F194" si="65">E194-G194</f>
        <v>0</v>
      </c>
      <c r="G194" s="7">
        <v>0</v>
      </c>
      <c r="I194" s="53"/>
      <c r="K194" s="53"/>
      <c r="L194" s="64"/>
    </row>
    <row r="195" spans="2:12" ht="15.75" customHeight="1" thickTop="1" thickBot="1" x14ac:dyDescent="0.3">
      <c r="B195" s="18" t="s">
        <v>244</v>
      </c>
      <c r="C195" s="2" t="s">
        <v>217</v>
      </c>
      <c r="D195" s="33" t="s">
        <v>37</v>
      </c>
      <c r="E195" s="12">
        <v>0</v>
      </c>
      <c r="F195" s="12">
        <f t="shared" si="61"/>
        <v>0</v>
      </c>
      <c r="G195" s="7">
        <v>0</v>
      </c>
      <c r="I195" s="53"/>
      <c r="K195" s="53"/>
      <c r="L195" s="64"/>
    </row>
    <row r="196" spans="2:12" ht="15.75" customHeight="1" thickTop="1" thickBot="1" x14ac:dyDescent="0.3">
      <c r="B196" s="18"/>
      <c r="C196" s="127"/>
      <c r="D196" s="128"/>
      <c r="E196" s="128"/>
      <c r="F196" s="128"/>
      <c r="G196" s="129"/>
      <c r="I196" s="53"/>
      <c r="K196" s="53"/>
      <c r="L196" s="64"/>
    </row>
    <row r="197" spans="2:12" ht="15.75" customHeight="1" thickTop="1" thickBot="1" x14ac:dyDescent="0.3">
      <c r="B197" s="18"/>
      <c r="C197" s="127"/>
      <c r="D197" s="128"/>
      <c r="E197" s="128"/>
      <c r="F197" s="128"/>
      <c r="G197" s="129"/>
      <c r="I197" s="53"/>
      <c r="K197" s="53"/>
      <c r="L197" s="64"/>
    </row>
    <row r="198" spans="2:12" ht="15.75" customHeight="1" thickTop="1" thickBot="1" x14ac:dyDescent="0.3">
      <c r="B198" s="18" t="s">
        <v>378</v>
      </c>
      <c r="C198" s="20" t="s">
        <v>218</v>
      </c>
      <c r="D198" s="20"/>
      <c r="E198" s="21">
        <f>SUM(E199:E218)</f>
        <v>51527300</v>
      </c>
      <c r="F198" s="21">
        <f>SUM(F199:F218)</f>
        <v>10069300</v>
      </c>
      <c r="G198" s="21">
        <f>SUM(G199:G218)</f>
        <v>41458000</v>
      </c>
      <c r="I198" s="53"/>
      <c r="K198" s="53"/>
      <c r="L198" s="64"/>
    </row>
    <row r="199" spans="2:12" ht="15.75" customHeight="1" thickTop="1" thickBot="1" x14ac:dyDescent="0.3">
      <c r="B199" s="18" t="s">
        <v>80</v>
      </c>
      <c r="C199" s="3" t="s">
        <v>233</v>
      </c>
      <c r="D199" s="79" t="s">
        <v>119</v>
      </c>
      <c r="E199" s="12">
        <v>150000</v>
      </c>
      <c r="F199" s="15">
        <f t="shared" ref="F199" si="66">E199-G199</f>
        <v>150000</v>
      </c>
      <c r="G199" s="7">
        <v>0</v>
      </c>
      <c r="I199" s="53"/>
      <c r="K199" s="53"/>
      <c r="L199" s="64"/>
    </row>
    <row r="200" spans="2:12" ht="15.75" customHeight="1" thickTop="1" thickBot="1" x14ac:dyDescent="0.3">
      <c r="B200" s="18" t="s">
        <v>81</v>
      </c>
      <c r="C200" s="3" t="s">
        <v>254</v>
      </c>
      <c r="D200" s="80" t="s">
        <v>119</v>
      </c>
      <c r="E200" s="12">
        <v>120000</v>
      </c>
      <c r="F200" s="15">
        <f>E200-G200</f>
        <v>120000</v>
      </c>
      <c r="G200" s="7">
        <v>0</v>
      </c>
      <c r="I200" s="53"/>
      <c r="K200" s="53"/>
      <c r="L200" s="64"/>
    </row>
    <row r="201" spans="2:12" ht="15.75" customHeight="1" thickTop="1" thickBot="1" x14ac:dyDescent="0.3">
      <c r="B201" s="18" t="s">
        <v>82</v>
      </c>
      <c r="C201" s="3" t="s">
        <v>234</v>
      </c>
      <c r="D201" s="80" t="s">
        <v>119</v>
      </c>
      <c r="E201" s="12">
        <v>140000</v>
      </c>
      <c r="F201" s="15">
        <f>E201-G201</f>
        <v>140000</v>
      </c>
      <c r="G201" s="7">
        <v>0</v>
      </c>
      <c r="H201" s="66"/>
      <c r="I201" s="53"/>
      <c r="K201" s="53"/>
      <c r="L201" s="64"/>
    </row>
    <row r="202" spans="2:12" ht="15.75" customHeight="1" thickTop="1" thickBot="1" x14ac:dyDescent="0.3">
      <c r="B202" s="18" t="s">
        <v>83</v>
      </c>
      <c r="C202" s="88" t="s">
        <v>136</v>
      </c>
      <c r="D202" s="78" t="s">
        <v>119</v>
      </c>
      <c r="E202" s="12">
        <v>120000</v>
      </c>
      <c r="F202" s="90">
        <f t="shared" ref="F202:F216" si="67">E202-G202</f>
        <v>120000</v>
      </c>
      <c r="G202" s="7">
        <v>0</v>
      </c>
      <c r="I202" s="53"/>
      <c r="K202" s="53"/>
      <c r="L202" s="64"/>
    </row>
    <row r="203" spans="2:12" ht="15.75" customHeight="1" thickTop="1" thickBot="1" x14ac:dyDescent="0.3">
      <c r="B203" s="18" t="s">
        <v>170</v>
      </c>
      <c r="C203" s="89" t="s">
        <v>279</v>
      </c>
      <c r="D203" s="78" t="s">
        <v>119</v>
      </c>
      <c r="E203" s="86">
        <v>488000</v>
      </c>
      <c r="F203" s="91">
        <f t="shared" si="67"/>
        <v>48000</v>
      </c>
      <c r="G203" s="87">
        <v>440000</v>
      </c>
      <c r="H203" s="97" t="s">
        <v>440</v>
      </c>
      <c r="I203" s="53"/>
      <c r="K203" s="53"/>
      <c r="L203" s="64"/>
    </row>
    <row r="204" spans="2:12" ht="15.75" customHeight="1" thickTop="1" thickBot="1" x14ac:dyDescent="0.3">
      <c r="B204" s="18" t="s">
        <v>171</v>
      </c>
      <c r="C204" s="89" t="s">
        <v>280</v>
      </c>
      <c r="D204" s="30" t="s">
        <v>119</v>
      </c>
      <c r="E204" s="86">
        <v>7538000</v>
      </c>
      <c r="F204" s="91">
        <f t="shared" si="67"/>
        <v>754000</v>
      </c>
      <c r="G204" s="87">
        <v>6784000</v>
      </c>
      <c r="H204" s="97" t="s">
        <v>440</v>
      </c>
      <c r="I204" s="53"/>
      <c r="K204" s="53"/>
      <c r="L204" s="64"/>
    </row>
    <row r="205" spans="2:12" ht="15.75" customHeight="1" thickTop="1" thickBot="1" x14ac:dyDescent="0.3">
      <c r="B205" s="18" t="s">
        <v>172</v>
      </c>
      <c r="C205" s="88" t="s">
        <v>249</v>
      </c>
      <c r="D205" s="30" t="s">
        <v>119</v>
      </c>
      <c r="E205" s="12">
        <v>26656300</v>
      </c>
      <c r="F205" s="90">
        <f t="shared" si="67"/>
        <v>6656300</v>
      </c>
      <c r="G205" s="69">
        <v>20000000</v>
      </c>
      <c r="H205" t="s">
        <v>163</v>
      </c>
      <c r="I205" s="53"/>
      <c r="K205" s="53"/>
      <c r="L205" s="64"/>
    </row>
    <row r="206" spans="2:12" ht="15.75" customHeight="1" thickTop="1" thickBot="1" x14ac:dyDescent="0.3">
      <c r="B206" s="18" t="s">
        <v>173</v>
      </c>
      <c r="C206" s="88" t="s">
        <v>303</v>
      </c>
      <c r="D206" s="78" t="s">
        <v>119</v>
      </c>
      <c r="E206" s="12">
        <v>300000</v>
      </c>
      <c r="F206" s="90">
        <f t="shared" si="67"/>
        <v>30000</v>
      </c>
      <c r="G206" s="71">
        <v>270000</v>
      </c>
      <c r="H206" s="97" t="s">
        <v>440</v>
      </c>
      <c r="I206" s="53"/>
      <c r="K206" s="53"/>
      <c r="L206" s="64"/>
    </row>
    <row r="207" spans="2:12" ht="15.75" customHeight="1" thickTop="1" thickBot="1" x14ac:dyDescent="0.3">
      <c r="B207" s="18" t="s">
        <v>176</v>
      </c>
      <c r="C207" s="94" t="s">
        <v>295</v>
      </c>
      <c r="D207" s="36" t="s">
        <v>119</v>
      </c>
      <c r="E207" s="95">
        <v>828000</v>
      </c>
      <c r="F207" s="90">
        <f t="shared" si="67"/>
        <v>82000</v>
      </c>
      <c r="G207" s="96">
        <v>746000</v>
      </c>
      <c r="H207" s="97" t="s">
        <v>440</v>
      </c>
      <c r="I207" s="53"/>
      <c r="K207" s="53"/>
      <c r="L207" s="64"/>
    </row>
    <row r="208" spans="2:12" ht="15.75" customHeight="1" thickTop="1" thickBot="1" x14ac:dyDescent="0.3">
      <c r="B208" s="18" t="s">
        <v>177</v>
      </c>
      <c r="C208" s="94" t="s">
        <v>296</v>
      </c>
      <c r="D208" s="36" t="s">
        <v>119</v>
      </c>
      <c r="E208" s="95">
        <v>3162000</v>
      </c>
      <c r="F208" s="90">
        <f t="shared" si="67"/>
        <v>316000</v>
      </c>
      <c r="G208" s="96">
        <v>2846000</v>
      </c>
      <c r="H208" s="97" t="s">
        <v>440</v>
      </c>
      <c r="I208" s="53"/>
      <c r="K208" s="53"/>
      <c r="L208" s="64"/>
    </row>
    <row r="209" spans="2:12" ht="15.75" customHeight="1" thickTop="1" thickBot="1" x14ac:dyDescent="0.3">
      <c r="B209" s="18" t="s">
        <v>178</v>
      </c>
      <c r="C209" s="94" t="s">
        <v>297</v>
      </c>
      <c r="D209" s="36" t="s">
        <v>119</v>
      </c>
      <c r="E209" s="95">
        <v>1550000</v>
      </c>
      <c r="F209" s="90">
        <f t="shared" si="67"/>
        <v>155000</v>
      </c>
      <c r="G209" s="96">
        <v>1395000</v>
      </c>
      <c r="H209" s="97" t="s">
        <v>440</v>
      </c>
      <c r="I209" s="53"/>
      <c r="K209" s="53"/>
      <c r="L209" s="64"/>
    </row>
    <row r="210" spans="2:12" ht="15.75" customHeight="1" thickTop="1" thickBot="1" x14ac:dyDescent="0.3">
      <c r="B210" s="18" t="s">
        <v>274</v>
      </c>
      <c r="C210" s="94" t="s">
        <v>298</v>
      </c>
      <c r="D210" s="36" t="s">
        <v>119</v>
      </c>
      <c r="E210" s="95">
        <v>925000</v>
      </c>
      <c r="F210" s="90">
        <f t="shared" si="67"/>
        <v>93000</v>
      </c>
      <c r="G210" s="96">
        <v>832000</v>
      </c>
      <c r="H210" s="97" t="s">
        <v>440</v>
      </c>
      <c r="I210" s="53"/>
      <c r="K210" s="53"/>
      <c r="L210" s="64"/>
    </row>
    <row r="211" spans="2:12" ht="15.75" customHeight="1" thickTop="1" thickBot="1" x14ac:dyDescent="0.3">
      <c r="B211" s="18" t="s">
        <v>275</v>
      </c>
      <c r="C211" s="94" t="s">
        <v>299</v>
      </c>
      <c r="D211" s="36" t="s">
        <v>119</v>
      </c>
      <c r="E211" s="95">
        <v>3156000</v>
      </c>
      <c r="F211" s="90">
        <f t="shared" si="67"/>
        <v>315000</v>
      </c>
      <c r="G211" s="96">
        <v>2841000</v>
      </c>
      <c r="H211" s="97" t="s">
        <v>440</v>
      </c>
      <c r="I211" s="53"/>
      <c r="K211" s="53"/>
      <c r="L211" s="64"/>
    </row>
    <row r="212" spans="2:12" ht="15.75" customHeight="1" thickTop="1" thickBot="1" x14ac:dyDescent="0.3">
      <c r="B212" s="18" t="s">
        <v>276</v>
      </c>
      <c r="C212" s="94" t="s">
        <v>300</v>
      </c>
      <c r="D212" s="36" t="s">
        <v>119</v>
      </c>
      <c r="E212" s="95">
        <v>2665000</v>
      </c>
      <c r="F212" s="90">
        <f t="shared" si="67"/>
        <v>267000</v>
      </c>
      <c r="G212" s="96">
        <v>2398000</v>
      </c>
      <c r="H212" s="97" t="s">
        <v>440</v>
      </c>
      <c r="I212" s="53"/>
      <c r="K212" s="53"/>
      <c r="L212" s="64"/>
    </row>
    <row r="213" spans="2:12" ht="15.75" customHeight="1" thickTop="1" thickBot="1" x14ac:dyDescent="0.3">
      <c r="B213" s="18" t="s">
        <v>277</v>
      </c>
      <c r="C213" s="94" t="s">
        <v>301</v>
      </c>
      <c r="D213" s="36" t="s">
        <v>119</v>
      </c>
      <c r="E213" s="95">
        <v>1179000</v>
      </c>
      <c r="F213" s="90">
        <f t="shared" si="67"/>
        <v>118000</v>
      </c>
      <c r="G213" s="96">
        <v>1061000</v>
      </c>
      <c r="H213" s="97" t="s">
        <v>440</v>
      </c>
      <c r="I213" s="53"/>
      <c r="K213" s="53"/>
      <c r="L213" s="64"/>
    </row>
    <row r="214" spans="2:12" ht="15.75" customHeight="1" thickTop="1" thickBot="1" x14ac:dyDescent="0.3">
      <c r="B214" s="18" t="s">
        <v>379</v>
      </c>
      <c r="C214" s="94" t="s">
        <v>302</v>
      </c>
      <c r="D214" s="36" t="s">
        <v>119</v>
      </c>
      <c r="E214" s="95">
        <v>590000</v>
      </c>
      <c r="F214" s="90">
        <f t="shared" si="67"/>
        <v>59000</v>
      </c>
      <c r="G214" s="96">
        <v>531000</v>
      </c>
      <c r="H214" s="97" t="s">
        <v>440</v>
      </c>
      <c r="I214" s="53"/>
      <c r="K214" s="53"/>
      <c r="L214" s="64"/>
    </row>
    <row r="215" spans="2:12" ht="15.75" customHeight="1" thickTop="1" thickBot="1" x14ac:dyDescent="0.3">
      <c r="B215" s="18" t="s">
        <v>380</v>
      </c>
      <c r="C215" s="88" t="s">
        <v>304</v>
      </c>
      <c r="D215" s="36" t="s">
        <v>119</v>
      </c>
      <c r="E215" s="12">
        <v>500000</v>
      </c>
      <c r="F215" s="90">
        <f t="shared" si="67"/>
        <v>500000</v>
      </c>
      <c r="G215" s="71"/>
      <c r="I215" s="53"/>
      <c r="K215" s="53"/>
      <c r="L215" s="64"/>
    </row>
    <row r="216" spans="2:12" ht="15.75" customHeight="1" thickTop="1" thickBot="1" x14ac:dyDescent="0.3">
      <c r="B216" s="18" t="s">
        <v>381</v>
      </c>
      <c r="C216" s="88" t="s">
        <v>305</v>
      </c>
      <c r="D216" s="36" t="s">
        <v>119</v>
      </c>
      <c r="E216" s="12">
        <v>500000</v>
      </c>
      <c r="F216" s="90">
        <f t="shared" si="67"/>
        <v>50000</v>
      </c>
      <c r="G216" s="71">
        <v>450000</v>
      </c>
      <c r="H216" s="97" t="s">
        <v>440</v>
      </c>
      <c r="I216" s="53"/>
      <c r="K216" s="53"/>
      <c r="L216" s="64"/>
    </row>
    <row r="217" spans="2:12" ht="15.75" customHeight="1" thickTop="1" thickBot="1" x14ac:dyDescent="0.3">
      <c r="B217" s="18" t="s">
        <v>382</v>
      </c>
      <c r="C217" s="3" t="s">
        <v>306</v>
      </c>
      <c r="D217" s="31" t="s">
        <v>119</v>
      </c>
      <c r="E217" s="12">
        <v>960000</v>
      </c>
      <c r="F217" s="15">
        <f t="shared" ref="F217" si="68">E217-G217</f>
        <v>96000</v>
      </c>
      <c r="G217" s="71">
        <v>864000</v>
      </c>
      <c r="H217" s="97" t="s">
        <v>440</v>
      </c>
      <c r="I217" s="53"/>
      <c r="K217" s="53"/>
      <c r="L217" s="64"/>
    </row>
    <row r="218" spans="2:12" ht="15.75" customHeight="1" thickTop="1" thickBot="1" x14ac:dyDescent="0.3">
      <c r="B218" s="18"/>
      <c r="C218" s="3"/>
      <c r="D218" s="30"/>
      <c r="E218" s="12"/>
      <c r="F218" s="15"/>
      <c r="G218" s="7"/>
      <c r="I218" s="53"/>
      <c r="K218" s="53"/>
      <c r="L218" s="64"/>
    </row>
    <row r="219" spans="2:12" ht="15.75" customHeight="1" thickTop="1" thickBot="1" x14ac:dyDescent="0.3">
      <c r="B219" s="18"/>
      <c r="C219" s="42" t="s">
        <v>126</v>
      </c>
      <c r="D219" s="43"/>
      <c r="E219" s="44">
        <f>SUM(E220:E228)</f>
        <v>34726000</v>
      </c>
      <c r="F219" s="44">
        <f t="shared" ref="F219:G219" si="69">SUM(F220:F228)</f>
        <v>6996000</v>
      </c>
      <c r="G219" s="44">
        <f t="shared" si="69"/>
        <v>27730000</v>
      </c>
      <c r="I219" s="53"/>
      <c r="K219" s="53"/>
      <c r="L219" s="64"/>
    </row>
    <row r="220" spans="2:12" ht="15.75" customHeight="1" thickTop="1" thickBot="1" x14ac:dyDescent="0.3">
      <c r="B220" s="18" t="s">
        <v>383</v>
      </c>
      <c r="C220" s="3" t="s">
        <v>234</v>
      </c>
      <c r="D220" s="78" t="s">
        <v>7</v>
      </c>
      <c r="E220" s="12">
        <v>130000</v>
      </c>
      <c r="F220" s="15">
        <f t="shared" ref="F220" si="70">E220-G220</f>
        <v>130000</v>
      </c>
      <c r="G220" s="7">
        <v>0</v>
      </c>
      <c r="H220" s="66"/>
      <c r="I220" s="53"/>
      <c r="K220" s="53"/>
      <c r="L220" s="64"/>
    </row>
    <row r="221" spans="2:12" ht="15.75" customHeight="1" thickTop="1" thickBot="1" x14ac:dyDescent="0.3">
      <c r="B221" s="18" t="s">
        <v>384</v>
      </c>
      <c r="C221" s="88" t="s">
        <v>232</v>
      </c>
      <c r="D221" s="78" t="s">
        <v>7</v>
      </c>
      <c r="E221" s="12">
        <v>120000</v>
      </c>
      <c r="F221" s="90">
        <f>E221-G221</f>
        <v>120000</v>
      </c>
      <c r="G221" s="7">
        <v>0</v>
      </c>
      <c r="I221" s="53"/>
      <c r="K221" s="53"/>
      <c r="L221" s="64"/>
    </row>
    <row r="222" spans="2:12" ht="15.75" customHeight="1" thickTop="1" thickBot="1" x14ac:dyDescent="0.3">
      <c r="B222" s="18" t="s">
        <v>385</v>
      </c>
      <c r="C222" s="89" t="s">
        <v>283</v>
      </c>
      <c r="D222" s="78" t="s">
        <v>7</v>
      </c>
      <c r="E222" s="86">
        <v>314000</v>
      </c>
      <c r="F222" s="91">
        <f t="shared" ref="F222:F226" si="71">E222-G222</f>
        <v>32000</v>
      </c>
      <c r="G222" s="87">
        <v>282000</v>
      </c>
      <c r="H222" s="97" t="s">
        <v>440</v>
      </c>
      <c r="I222" s="53"/>
      <c r="K222" s="53"/>
      <c r="L222" s="64"/>
    </row>
    <row r="223" spans="2:12" ht="15.75" customHeight="1" thickTop="1" thickBot="1" x14ac:dyDescent="0.3">
      <c r="B223" s="18" t="s">
        <v>386</v>
      </c>
      <c r="C223" s="89" t="s">
        <v>284</v>
      </c>
      <c r="D223" s="31" t="s">
        <v>7</v>
      </c>
      <c r="E223" s="86">
        <v>4973000</v>
      </c>
      <c r="F223" s="91">
        <f t="shared" si="71"/>
        <v>497000</v>
      </c>
      <c r="G223" s="87">
        <v>4476000</v>
      </c>
      <c r="H223" s="97" t="s">
        <v>440</v>
      </c>
      <c r="I223" s="53"/>
      <c r="K223" s="53"/>
      <c r="L223" s="64"/>
    </row>
    <row r="224" spans="2:12" ht="15.75" customHeight="1" thickTop="1" thickBot="1" x14ac:dyDescent="0.3">
      <c r="B224" s="18" t="s">
        <v>387</v>
      </c>
      <c r="C224" s="89" t="s">
        <v>285</v>
      </c>
      <c r="D224" s="78" t="s">
        <v>7</v>
      </c>
      <c r="E224" s="86">
        <v>807000</v>
      </c>
      <c r="F224" s="91">
        <f t="shared" si="71"/>
        <v>81000</v>
      </c>
      <c r="G224" s="87">
        <v>726000</v>
      </c>
      <c r="H224" s="97" t="s">
        <v>440</v>
      </c>
      <c r="I224" s="53"/>
      <c r="K224" s="53"/>
      <c r="L224" s="64"/>
    </row>
    <row r="225" spans="2:12" ht="15.75" customHeight="1" thickTop="1" thickBot="1" x14ac:dyDescent="0.3">
      <c r="B225" s="18" t="s">
        <v>388</v>
      </c>
      <c r="C225" s="89" t="s">
        <v>286</v>
      </c>
      <c r="D225" s="31" t="s">
        <v>7</v>
      </c>
      <c r="E225" s="86">
        <v>12052000</v>
      </c>
      <c r="F225" s="91">
        <f t="shared" si="71"/>
        <v>1206000</v>
      </c>
      <c r="G225" s="87">
        <v>10846000</v>
      </c>
      <c r="H225" s="97" t="s">
        <v>440</v>
      </c>
      <c r="I225" s="53"/>
      <c r="K225" s="53"/>
      <c r="L225" s="64"/>
    </row>
    <row r="226" spans="2:12" ht="15.75" customHeight="1" thickTop="1" thickBot="1" x14ac:dyDescent="0.3">
      <c r="B226" s="18" t="s">
        <v>389</v>
      </c>
      <c r="C226" s="88" t="s">
        <v>307</v>
      </c>
      <c r="D226" s="31" t="s">
        <v>7</v>
      </c>
      <c r="E226" s="14">
        <v>1130000</v>
      </c>
      <c r="F226" s="90">
        <f t="shared" si="71"/>
        <v>1130000</v>
      </c>
      <c r="G226" s="7">
        <v>0</v>
      </c>
      <c r="I226" s="53"/>
      <c r="K226" s="53"/>
      <c r="L226" s="64"/>
    </row>
    <row r="227" spans="2:12" ht="15.75" customHeight="1" thickTop="1" thickBot="1" x14ac:dyDescent="0.3">
      <c r="B227" s="18" t="s">
        <v>390</v>
      </c>
      <c r="C227" s="3" t="s">
        <v>151</v>
      </c>
      <c r="D227" s="31" t="s">
        <v>7</v>
      </c>
      <c r="E227" s="14">
        <v>15200000</v>
      </c>
      <c r="F227" s="15">
        <f t="shared" ref="F227" si="72">E227-G227</f>
        <v>3800000</v>
      </c>
      <c r="G227" s="70">
        <v>11400000</v>
      </c>
      <c r="H227" s="97" t="s">
        <v>442</v>
      </c>
      <c r="I227" s="53"/>
      <c r="K227" s="53"/>
      <c r="L227" s="64"/>
    </row>
    <row r="228" spans="2:12" ht="15.75" customHeight="1" thickTop="1" thickBot="1" x14ac:dyDescent="0.3">
      <c r="B228" s="18"/>
      <c r="C228" s="3"/>
      <c r="D228" s="30"/>
      <c r="E228" s="12"/>
      <c r="F228" s="15"/>
      <c r="G228" s="7"/>
      <c r="I228" s="53"/>
      <c r="K228" s="53"/>
      <c r="L228" s="64"/>
    </row>
    <row r="229" spans="2:12" ht="15.75" customHeight="1" thickTop="1" thickBot="1" x14ac:dyDescent="0.3">
      <c r="B229" s="18"/>
      <c r="C229" s="23" t="s">
        <v>112</v>
      </c>
      <c r="D229" s="32"/>
      <c r="E229" s="22">
        <f>SUM(E230:E257)</f>
        <v>97873000</v>
      </c>
      <c r="F229" s="22">
        <f>SUM(F230:F257)</f>
        <v>23094000</v>
      </c>
      <c r="G229" s="22">
        <f>SUM(G230:G257)</f>
        <v>74779000</v>
      </c>
      <c r="I229" s="53"/>
      <c r="K229" s="53"/>
      <c r="L229" s="64"/>
    </row>
    <row r="230" spans="2:12" ht="15.75" customHeight="1" thickTop="1" thickBot="1" x14ac:dyDescent="0.3">
      <c r="B230" s="18" t="s">
        <v>391</v>
      </c>
      <c r="C230" s="2" t="s">
        <v>152</v>
      </c>
      <c r="D230" s="35" t="s">
        <v>22</v>
      </c>
      <c r="E230" s="14">
        <v>9650000</v>
      </c>
      <c r="F230" s="12">
        <f t="shared" ref="F230" si="73">E230-G230</f>
        <v>2410000</v>
      </c>
      <c r="G230" s="70">
        <v>7240000</v>
      </c>
      <c r="H230" s="97" t="s">
        <v>442</v>
      </c>
      <c r="I230" s="53"/>
      <c r="K230" s="53"/>
      <c r="L230" s="64"/>
    </row>
    <row r="231" spans="2:12" ht="15.75" customHeight="1" thickTop="1" thickBot="1" x14ac:dyDescent="0.3">
      <c r="B231" s="18" t="s">
        <v>392</v>
      </c>
      <c r="C231" s="2" t="s">
        <v>235</v>
      </c>
      <c r="D231" s="33" t="s">
        <v>22</v>
      </c>
      <c r="E231" s="12">
        <v>200000</v>
      </c>
      <c r="F231" s="12">
        <f t="shared" ref="F231" si="74">E231-G231</f>
        <v>200000</v>
      </c>
      <c r="G231" s="7">
        <v>0</v>
      </c>
      <c r="H231" s="66"/>
      <c r="I231" s="53"/>
      <c r="K231" s="53"/>
      <c r="L231" s="64"/>
    </row>
    <row r="232" spans="2:12" ht="15.75" customHeight="1" thickTop="1" thickBot="1" x14ac:dyDescent="0.3">
      <c r="B232" s="18" t="s">
        <v>393</v>
      </c>
      <c r="C232" s="82" t="s">
        <v>236</v>
      </c>
      <c r="D232" s="33" t="s">
        <v>22</v>
      </c>
      <c r="E232" s="83">
        <v>12000000</v>
      </c>
      <c r="F232" s="12">
        <f t="shared" ref="F232:F245" si="75">E232-G232</f>
        <v>2000000</v>
      </c>
      <c r="G232" s="92">
        <v>10000000</v>
      </c>
      <c r="H232" s="97" t="s">
        <v>440</v>
      </c>
      <c r="I232" s="53"/>
      <c r="K232" s="53"/>
      <c r="L232" s="64"/>
    </row>
    <row r="233" spans="2:12" ht="15.75" customHeight="1" thickTop="1" thickBot="1" x14ac:dyDescent="0.3">
      <c r="B233" s="18" t="s">
        <v>394</v>
      </c>
      <c r="C233" s="81" t="s">
        <v>281</v>
      </c>
      <c r="D233" s="84" t="s">
        <v>22</v>
      </c>
      <c r="E233" s="86">
        <v>559000</v>
      </c>
      <c r="F233" s="85">
        <f t="shared" si="75"/>
        <v>56000</v>
      </c>
      <c r="G233" s="93">
        <v>503000</v>
      </c>
      <c r="H233" s="97" t="s">
        <v>440</v>
      </c>
      <c r="I233" s="53"/>
      <c r="K233" s="53"/>
      <c r="L233" s="64"/>
    </row>
    <row r="234" spans="2:12" ht="15.75" customHeight="1" thickTop="1" thickBot="1" x14ac:dyDescent="0.3">
      <c r="B234" s="18" t="s">
        <v>395</v>
      </c>
      <c r="C234" s="81" t="s">
        <v>282</v>
      </c>
      <c r="D234" s="84" t="s">
        <v>22</v>
      </c>
      <c r="E234" s="86">
        <v>8500000</v>
      </c>
      <c r="F234" s="85">
        <f t="shared" si="75"/>
        <v>850000</v>
      </c>
      <c r="G234" s="93">
        <v>7650000</v>
      </c>
      <c r="H234" s="97" t="s">
        <v>440</v>
      </c>
      <c r="I234" s="53"/>
      <c r="K234" s="53"/>
      <c r="L234" s="64"/>
    </row>
    <row r="235" spans="2:12" ht="15.75" customHeight="1" thickTop="1" thickBot="1" x14ac:dyDescent="0.3">
      <c r="B235" s="18" t="s">
        <v>396</v>
      </c>
      <c r="C235" s="81" t="s">
        <v>283</v>
      </c>
      <c r="D235" s="84" t="s">
        <v>22</v>
      </c>
      <c r="E235" s="86">
        <v>314000</v>
      </c>
      <c r="F235" s="85">
        <f t="shared" si="75"/>
        <v>32000</v>
      </c>
      <c r="G235" s="93">
        <v>282000</v>
      </c>
      <c r="H235" s="97" t="s">
        <v>440</v>
      </c>
      <c r="I235" s="53"/>
      <c r="K235" s="53"/>
      <c r="L235" s="64"/>
    </row>
    <row r="236" spans="2:12" ht="15.75" customHeight="1" thickTop="1" thickBot="1" x14ac:dyDescent="0.3">
      <c r="B236" s="18" t="s">
        <v>397</v>
      </c>
      <c r="C236" s="81" t="s">
        <v>284</v>
      </c>
      <c r="D236" s="84" t="s">
        <v>22</v>
      </c>
      <c r="E236" s="86">
        <v>4973000</v>
      </c>
      <c r="F236" s="85">
        <f t="shared" si="75"/>
        <v>497000</v>
      </c>
      <c r="G236" s="93">
        <v>4476000</v>
      </c>
      <c r="H236" s="97" t="s">
        <v>440</v>
      </c>
      <c r="I236" s="53"/>
      <c r="K236" s="53"/>
      <c r="L236" s="64"/>
    </row>
    <row r="237" spans="2:12" ht="15.75" customHeight="1" thickTop="1" thickBot="1" x14ac:dyDescent="0.3">
      <c r="B237" s="18" t="s">
        <v>398</v>
      </c>
      <c r="C237" s="81" t="s">
        <v>285</v>
      </c>
      <c r="D237" s="84" t="s">
        <v>22</v>
      </c>
      <c r="E237" s="86">
        <v>807000</v>
      </c>
      <c r="F237" s="85">
        <f t="shared" si="75"/>
        <v>81000</v>
      </c>
      <c r="G237" s="93">
        <v>726000</v>
      </c>
      <c r="H237" s="97" t="s">
        <v>440</v>
      </c>
      <c r="I237" s="53"/>
      <c r="K237" s="53"/>
      <c r="L237" s="64"/>
    </row>
    <row r="238" spans="2:12" ht="15.75" customHeight="1" thickTop="1" thickBot="1" x14ac:dyDescent="0.3">
      <c r="B238" s="18" t="s">
        <v>399</v>
      </c>
      <c r="C238" s="81" t="s">
        <v>286</v>
      </c>
      <c r="D238" s="84" t="s">
        <v>22</v>
      </c>
      <c r="E238" s="86">
        <v>12052000</v>
      </c>
      <c r="F238" s="85">
        <f t="shared" si="75"/>
        <v>1206000</v>
      </c>
      <c r="G238" s="93">
        <v>10846000</v>
      </c>
      <c r="H238" s="97" t="s">
        <v>440</v>
      </c>
      <c r="I238" s="53"/>
      <c r="K238" s="53"/>
      <c r="L238" s="64"/>
    </row>
    <row r="239" spans="2:12" ht="15.75" customHeight="1" thickTop="1" thickBot="1" x14ac:dyDescent="0.3">
      <c r="B239" s="18" t="s">
        <v>400</v>
      </c>
      <c r="C239" s="81" t="s">
        <v>287</v>
      </c>
      <c r="D239" s="84" t="s">
        <v>22</v>
      </c>
      <c r="E239" s="86">
        <v>718000</v>
      </c>
      <c r="F239" s="85">
        <f t="shared" si="75"/>
        <v>72000</v>
      </c>
      <c r="G239" s="93">
        <v>646000</v>
      </c>
      <c r="H239" s="97" t="s">
        <v>440</v>
      </c>
      <c r="I239" s="53"/>
      <c r="K239" s="53"/>
      <c r="L239" s="64"/>
    </row>
    <row r="240" spans="2:12" ht="15.75" customHeight="1" thickTop="1" thickBot="1" x14ac:dyDescent="0.3">
      <c r="B240" s="18" t="s">
        <v>401</v>
      </c>
      <c r="C240" s="81" t="s">
        <v>288</v>
      </c>
      <c r="D240" s="84" t="s">
        <v>22</v>
      </c>
      <c r="E240" s="86">
        <v>9874000</v>
      </c>
      <c r="F240" s="85">
        <f t="shared" si="75"/>
        <v>988000</v>
      </c>
      <c r="G240" s="93">
        <v>8886000</v>
      </c>
      <c r="H240" s="97" t="s">
        <v>440</v>
      </c>
      <c r="I240" s="53"/>
      <c r="K240" s="53"/>
      <c r="L240" s="64"/>
    </row>
    <row r="241" spans="2:12" ht="15.75" customHeight="1" thickTop="1" thickBot="1" x14ac:dyDescent="0.3">
      <c r="B241" s="18" t="s">
        <v>402</v>
      </c>
      <c r="C241" s="81" t="s">
        <v>289</v>
      </c>
      <c r="D241" s="84" t="s">
        <v>22</v>
      </c>
      <c r="E241" s="86">
        <v>602000</v>
      </c>
      <c r="F241" s="85">
        <f t="shared" si="75"/>
        <v>60000</v>
      </c>
      <c r="G241" s="93">
        <v>542000</v>
      </c>
      <c r="H241" s="97" t="s">
        <v>440</v>
      </c>
      <c r="I241" s="53"/>
      <c r="K241" s="53"/>
      <c r="L241" s="64"/>
    </row>
    <row r="242" spans="2:12" ht="15.75" customHeight="1" thickTop="1" thickBot="1" x14ac:dyDescent="0.3">
      <c r="B242" s="18" t="s">
        <v>403</v>
      </c>
      <c r="C242" s="81" t="s">
        <v>290</v>
      </c>
      <c r="D242" s="84" t="s">
        <v>22</v>
      </c>
      <c r="E242" s="86">
        <v>17255000</v>
      </c>
      <c r="F242" s="85">
        <f t="shared" si="75"/>
        <v>1726000</v>
      </c>
      <c r="G242" s="93">
        <v>15529000</v>
      </c>
      <c r="H242" s="97" t="s">
        <v>440</v>
      </c>
      <c r="I242" s="53"/>
      <c r="K242" s="53"/>
      <c r="L242" s="64"/>
    </row>
    <row r="243" spans="2:12" ht="15.75" customHeight="1" thickTop="1" thickBot="1" x14ac:dyDescent="0.3">
      <c r="B243" s="18" t="s">
        <v>404</v>
      </c>
      <c r="C243" s="81" t="s">
        <v>293</v>
      </c>
      <c r="D243" s="84" t="s">
        <v>22</v>
      </c>
      <c r="E243" s="86">
        <v>489000</v>
      </c>
      <c r="F243" s="85">
        <f t="shared" si="75"/>
        <v>49000</v>
      </c>
      <c r="G243" s="93">
        <v>440000</v>
      </c>
      <c r="H243" s="97" t="s">
        <v>440</v>
      </c>
      <c r="I243" s="53"/>
      <c r="K243" s="53"/>
      <c r="L243" s="64"/>
    </row>
    <row r="244" spans="2:12" ht="15.75" customHeight="1" thickTop="1" thickBot="1" x14ac:dyDescent="0.3">
      <c r="B244" s="18" t="s">
        <v>405</v>
      </c>
      <c r="C244" s="81" t="s">
        <v>294</v>
      </c>
      <c r="D244" s="84" t="s">
        <v>22</v>
      </c>
      <c r="E244" s="86">
        <v>7792000</v>
      </c>
      <c r="F244" s="85">
        <f t="shared" si="75"/>
        <v>779000</v>
      </c>
      <c r="G244" s="93">
        <v>7013000</v>
      </c>
      <c r="H244" s="97" t="s">
        <v>440</v>
      </c>
      <c r="I244" s="53"/>
      <c r="K244" s="53"/>
      <c r="L244" s="64"/>
    </row>
    <row r="245" spans="2:12" ht="15.75" customHeight="1" thickTop="1" thickBot="1" x14ac:dyDescent="0.3">
      <c r="B245" s="18" t="s">
        <v>406</v>
      </c>
      <c r="C245" s="2" t="s">
        <v>140</v>
      </c>
      <c r="D245" s="33" t="s">
        <v>22</v>
      </c>
      <c r="E245" s="12">
        <v>130000</v>
      </c>
      <c r="F245" s="16">
        <f t="shared" si="75"/>
        <v>130000</v>
      </c>
      <c r="G245" s="7">
        <v>0</v>
      </c>
      <c r="I245" s="53"/>
      <c r="K245" s="53"/>
      <c r="L245" s="64"/>
    </row>
    <row r="246" spans="2:12" ht="15.75" customHeight="1" thickTop="1" thickBot="1" x14ac:dyDescent="0.3">
      <c r="B246" s="18" t="s">
        <v>407</v>
      </c>
      <c r="C246" s="81" t="s">
        <v>291</v>
      </c>
      <c r="D246" s="33" t="s">
        <v>32</v>
      </c>
      <c r="E246" s="86">
        <v>149000</v>
      </c>
      <c r="F246" s="85">
        <f t="shared" ref="F246:F247" si="76">E246-G246</f>
        <v>149000</v>
      </c>
      <c r="G246" s="7">
        <v>0</v>
      </c>
      <c r="I246" s="53"/>
      <c r="K246" s="53"/>
      <c r="L246" s="64"/>
    </row>
    <row r="247" spans="2:12" ht="15.75" customHeight="1" thickTop="1" thickBot="1" x14ac:dyDescent="0.3">
      <c r="B247" s="18" t="s">
        <v>408</v>
      </c>
      <c r="C247" s="81" t="s">
        <v>292</v>
      </c>
      <c r="D247" s="33" t="s">
        <v>32</v>
      </c>
      <c r="E247" s="86">
        <v>2396000</v>
      </c>
      <c r="F247" s="85">
        <f t="shared" si="76"/>
        <v>2396000</v>
      </c>
      <c r="G247" s="7">
        <v>0</v>
      </c>
      <c r="I247" s="53"/>
      <c r="K247" s="53"/>
      <c r="L247" s="64"/>
    </row>
    <row r="248" spans="2:12" ht="15.75" customHeight="1" thickTop="1" thickBot="1" x14ac:dyDescent="0.3">
      <c r="B248" s="18" t="s">
        <v>409</v>
      </c>
      <c r="C248" s="98" t="s">
        <v>308</v>
      </c>
      <c r="D248" s="33" t="s">
        <v>32</v>
      </c>
      <c r="E248" s="99">
        <v>1026000</v>
      </c>
      <c r="F248" s="85">
        <f t="shared" ref="F248:F252" si="77">E248-G248</f>
        <v>1026000</v>
      </c>
      <c r="G248" s="7">
        <v>0</v>
      </c>
      <c r="I248" s="53"/>
      <c r="K248" s="53"/>
      <c r="L248" s="64"/>
    </row>
    <row r="249" spans="2:12" ht="15.75" customHeight="1" thickTop="1" thickBot="1" x14ac:dyDescent="0.3">
      <c r="B249" s="18" t="s">
        <v>410</v>
      </c>
      <c r="C249" s="98" t="s">
        <v>309</v>
      </c>
      <c r="D249" s="33" t="s">
        <v>32</v>
      </c>
      <c r="E249" s="99">
        <v>303000</v>
      </c>
      <c r="F249" s="85">
        <f t="shared" si="77"/>
        <v>303000</v>
      </c>
      <c r="G249" s="7">
        <v>0</v>
      </c>
      <c r="I249" s="53"/>
      <c r="K249" s="53"/>
      <c r="L249" s="64"/>
    </row>
    <row r="250" spans="2:12" ht="15.75" customHeight="1" thickTop="1" thickBot="1" x14ac:dyDescent="0.3">
      <c r="B250" s="18" t="s">
        <v>411</v>
      </c>
      <c r="C250" s="98" t="s">
        <v>310</v>
      </c>
      <c r="D250" s="33" t="s">
        <v>32</v>
      </c>
      <c r="E250" s="99">
        <v>795000</v>
      </c>
      <c r="F250" s="85">
        <f t="shared" si="77"/>
        <v>795000</v>
      </c>
      <c r="G250" s="7">
        <v>0</v>
      </c>
      <c r="I250" s="53"/>
      <c r="K250" s="53"/>
      <c r="L250" s="64"/>
    </row>
    <row r="251" spans="2:12" ht="15.75" customHeight="1" thickTop="1" thickBot="1" x14ac:dyDescent="0.3">
      <c r="B251" s="18" t="s">
        <v>412</v>
      </c>
      <c r="C251" s="98" t="s">
        <v>313</v>
      </c>
      <c r="D251" s="33" t="s">
        <v>32</v>
      </c>
      <c r="E251" s="99">
        <v>673000</v>
      </c>
      <c r="F251" s="85">
        <f t="shared" si="77"/>
        <v>673000</v>
      </c>
      <c r="G251" s="7">
        <v>0</v>
      </c>
      <c r="I251" s="53"/>
      <c r="K251" s="53"/>
      <c r="L251" s="64"/>
    </row>
    <row r="252" spans="2:12" ht="15.75" customHeight="1" thickTop="1" thickBot="1" x14ac:dyDescent="0.3">
      <c r="B252" s="18" t="s">
        <v>413</v>
      </c>
      <c r="C252" s="98" t="s">
        <v>314</v>
      </c>
      <c r="D252" s="33" t="s">
        <v>32</v>
      </c>
      <c r="E252" s="99">
        <v>700000</v>
      </c>
      <c r="F252" s="85">
        <f t="shared" si="77"/>
        <v>700000</v>
      </c>
      <c r="G252" s="7">
        <v>0</v>
      </c>
      <c r="I252" s="53"/>
      <c r="K252" s="53"/>
      <c r="L252" s="64"/>
    </row>
    <row r="253" spans="2:12" ht="15.75" customHeight="1" thickTop="1" thickBot="1" x14ac:dyDescent="0.3">
      <c r="B253" s="18" t="s">
        <v>414</v>
      </c>
      <c r="C253" s="98" t="s">
        <v>311</v>
      </c>
      <c r="D253" s="33" t="s">
        <v>37</v>
      </c>
      <c r="E253" s="99">
        <v>470000</v>
      </c>
      <c r="F253" s="85">
        <f>E253-G253</f>
        <v>470000</v>
      </c>
      <c r="G253" s="7">
        <v>0</v>
      </c>
      <c r="I253" s="53"/>
      <c r="K253" s="53"/>
      <c r="L253" s="64"/>
    </row>
    <row r="254" spans="2:12" ht="15.75" customHeight="1" thickTop="1" thickBot="1" x14ac:dyDescent="0.3">
      <c r="B254" s="18" t="s">
        <v>415</v>
      </c>
      <c r="C254" s="98" t="s">
        <v>312</v>
      </c>
      <c r="D254" s="33" t="s">
        <v>37</v>
      </c>
      <c r="E254" s="99">
        <v>446000</v>
      </c>
      <c r="F254" s="85">
        <f>E254-G254</f>
        <v>446000</v>
      </c>
      <c r="G254" s="7">
        <v>0</v>
      </c>
      <c r="I254" s="53"/>
      <c r="K254" s="53"/>
      <c r="L254" s="64"/>
    </row>
    <row r="255" spans="2:12" ht="15.75" customHeight="1" thickTop="1" thickBot="1" x14ac:dyDescent="0.3">
      <c r="B255" s="18" t="s">
        <v>416</v>
      </c>
      <c r="C255" s="4" t="s">
        <v>267</v>
      </c>
      <c r="D255" s="33" t="s">
        <v>37</v>
      </c>
      <c r="E255" s="12">
        <v>5000000</v>
      </c>
      <c r="F255" s="12">
        <f t="shared" ref="F255:F256" si="78">E255-G255</f>
        <v>5000000</v>
      </c>
      <c r="G255" s="7">
        <v>0</v>
      </c>
      <c r="I255" s="53"/>
      <c r="K255" s="53"/>
      <c r="L255" s="64"/>
    </row>
    <row r="256" spans="2:12" ht="15.75" customHeight="1" thickTop="1" thickBot="1" x14ac:dyDescent="0.3">
      <c r="B256" s="18" t="s">
        <v>417</v>
      </c>
      <c r="C256" s="4" t="s">
        <v>237</v>
      </c>
      <c r="D256" s="33" t="s">
        <v>37</v>
      </c>
      <c r="E256" s="12"/>
      <c r="F256" s="12">
        <f t="shared" si="78"/>
        <v>0</v>
      </c>
      <c r="G256" s="7">
        <v>0</v>
      </c>
      <c r="I256" s="53"/>
      <c r="K256" s="53"/>
      <c r="L256" s="64"/>
    </row>
    <row r="257" spans="1:12" ht="15.75" customHeight="1" thickTop="1" thickBot="1" x14ac:dyDescent="0.3">
      <c r="B257" s="18"/>
      <c r="C257" s="127"/>
      <c r="D257" s="128"/>
      <c r="E257" s="128"/>
      <c r="F257" s="128"/>
      <c r="G257" s="129"/>
      <c r="I257" s="53"/>
      <c r="K257" s="53"/>
      <c r="L257" s="64"/>
    </row>
    <row r="258" spans="1:12" ht="15.75" customHeight="1" thickTop="1" thickBot="1" x14ac:dyDescent="0.3">
      <c r="B258" s="18" t="s">
        <v>200</v>
      </c>
      <c r="C258" s="20" t="s">
        <v>278</v>
      </c>
      <c r="D258" s="20"/>
      <c r="E258" s="21">
        <f>SUM(E259:E260)</f>
        <v>1470150</v>
      </c>
      <c r="F258" s="21">
        <f>SUM(F259:F260)</f>
        <v>735075</v>
      </c>
      <c r="G258" s="21">
        <f>SUM(G259:G260)</f>
        <v>735075</v>
      </c>
      <c r="I258" s="53"/>
      <c r="K258" s="53"/>
      <c r="L258" s="64"/>
    </row>
    <row r="259" spans="1:12" ht="15.75" customHeight="1" thickTop="1" thickBot="1" x14ac:dyDescent="0.3">
      <c r="B259" s="18" t="s">
        <v>80</v>
      </c>
      <c r="C259" s="3" t="s">
        <v>203</v>
      </c>
      <c r="D259" s="30" t="s">
        <v>119</v>
      </c>
      <c r="E259" s="12">
        <v>1470150</v>
      </c>
      <c r="F259" s="15">
        <f>E259-G259</f>
        <v>735075</v>
      </c>
      <c r="G259" s="69">
        <v>735075</v>
      </c>
      <c r="H259" s="66" t="s">
        <v>163</v>
      </c>
      <c r="I259" s="53"/>
      <c r="K259" s="53"/>
      <c r="L259" s="64"/>
    </row>
    <row r="260" spans="1:12" ht="15.75" customHeight="1" thickTop="1" thickBot="1" x14ac:dyDescent="0.3">
      <c r="B260" s="18"/>
      <c r="C260" s="3"/>
      <c r="D260" s="30"/>
      <c r="E260" s="12"/>
      <c r="F260" s="15"/>
      <c r="G260" s="7"/>
      <c r="I260" s="53"/>
      <c r="K260" s="53"/>
      <c r="L260" s="64"/>
    </row>
    <row r="261" spans="1:12" ht="15.75" customHeight="1" thickTop="1" thickBot="1" x14ac:dyDescent="0.3">
      <c r="B261" s="19"/>
      <c r="C261" s="42" t="s">
        <v>126</v>
      </c>
      <c r="D261" s="43"/>
      <c r="E261" s="44">
        <f>SUM(E262:E263)</f>
        <v>485000</v>
      </c>
      <c r="F261" s="44">
        <f>SUM(F262:F263)</f>
        <v>310000</v>
      </c>
      <c r="G261" s="44">
        <f>SUM(G262:G263)</f>
        <v>175000</v>
      </c>
      <c r="I261" s="53"/>
      <c r="K261" s="53"/>
      <c r="L261" s="64"/>
    </row>
    <row r="262" spans="1:12" ht="15.75" customHeight="1" thickTop="1" thickBot="1" x14ac:dyDescent="0.3">
      <c r="B262" s="18" t="s">
        <v>81</v>
      </c>
      <c r="C262" s="3" t="s">
        <v>201</v>
      </c>
      <c r="D262" s="30" t="s">
        <v>119</v>
      </c>
      <c r="E262" s="12">
        <v>485000</v>
      </c>
      <c r="F262" s="15">
        <f t="shared" ref="F262" si="79">E262-G262</f>
        <v>310000</v>
      </c>
      <c r="G262" s="70">
        <v>175000</v>
      </c>
      <c r="H262" s="97" t="s">
        <v>442</v>
      </c>
      <c r="I262" s="53"/>
      <c r="K262" s="53"/>
      <c r="L262" s="64"/>
    </row>
    <row r="263" spans="1:12" ht="15.75" customHeight="1" thickTop="1" thickBot="1" x14ac:dyDescent="0.3">
      <c r="A263" s="1" t="s">
        <v>163</v>
      </c>
      <c r="B263" s="19"/>
      <c r="C263" s="3"/>
      <c r="D263" s="30"/>
      <c r="E263" s="12"/>
      <c r="F263" s="15"/>
      <c r="G263" s="7"/>
      <c r="I263" s="53"/>
      <c r="K263" s="53"/>
      <c r="L263" s="64"/>
    </row>
    <row r="264" spans="1:12" ht="15.75" customHeight="1" thickTop="1" thickBot="1" x14ac:dyDescent="0.3">
      <c r="B264" s="18"/>
      <c r="C264" s="23" t="s">
        <v>112</v>
      </c>
      <c r="D264" s="32"/>
      <c r="E264" s="22">
        <f>SUM(E265:E266)</f>
        <v>2800000</v>
      </c>
      <c r="F264" s="22">
        <f>SUM(F265:F266)</f>
        <v>2800000</v>
      </c>
      <c r="G264" s="22">
        <f>SUM(G265:G266)</f>
        <v>0</v>
      </c>
      <c r="I264" s="53"/>
      <c r="K264" s="53"/>
      <c r="L264" s="64"/>
    </row>
    <row r="265" spans="1:12" ht="15.75" customHeight="1" thickTop="1" thickBot="1" x14ac:dyDescent="0.3">
      <c r="B265" s="18" t="s">
        <v>82</v>
      </c>
      <c r="C265" s="2" t="s">
        <v>202</v>
      </c>
      <c r="D265" s="33" t="s">
        <v>22</v>
      </c>
      <c r="E265" s="12">
        <v>2800000</v>
      </c>
      <c r="F265" s="12">
        <f t="shared" ref="F265" si="80">E265-G265</f>
        <v>2800000</v>
      </c>
      <c r="G265" s="7">
        <v>0</v>
      </c>
      <c r="H265" s="66"/>
      <c r="I265" s="53"/>
      <c r="K265" s="53"/>
      <c r="L265" s="64"/>
    </row>
    <row r="266" spans="1:12" ht="15.75" customHeight="1" thickTop="1" thickBot="1" x14ac:dyDescent="0.3">
      <c r="B266" s="18"/>
      <c r="C266" s="2"/>
      <c r="D266" s="33"/>
      <c r="E266" s="12"/>
      <c r="F266" s="12"/>
      <c r="G266" s="7"/>
      <c r="I266" s="53"/>
      <c r="K266" s="53"/>
      <c r="L266" s="64"/>
    </row>
    <row r="267" spans="1:12" ht="15.75" customHeight="1" thickTop="1" thickBot="1" x14ac:dyDescent="0.3">
      <c r="B267" s="18"/>
      <c r="C267" s="127"/>
      <c r="D267" s="128"/>
      <c r="E267" s="128"/>
      <c r="F267" s="128"/>
      <c r="G267" s="129"/>
      <c r="I267" s="50"/>
      <c r="K267" s="50"/>
      <c r="L267" s="108"/>
    </row>
    <row r="268" spans="1:12" ht="17.25" thickTop="1" thickBot="1" x14ac:dyDescent="0.3">
      <c r="B268" s="18"/>
      <c r="C268" s="24" t="s">
        <v>125</v>
      </c>
      <c r="D268" s="38" t="s">
        <v>84</v>
      </c>
      <c r="E268" s="41">
        <f>SUM(E258+E198+E172+E149+E112+E80+E7)</f>
        <v>102422881</v>
      </c>
      <c r="F268" s="25">
        <f>SUM(F258+F198+F172+F149+F112+F80+F7)</f>
        <v>31201983</v>
      </c>
      <c r="G268" s="41">
        <f>SUM(G258+G198+G172+G149+G112+G80+G7)</f>
        <v>71220898</v>
      </c>
      <c r="I268" s="50"/>
      <c r="K268" s="50"/>
      <c r="L268" s="108"/>
    </row>
    <row r="269" spans="1:12" ht="15.75" customHeight="1" thickTop="1" thickBot="1" x14ac:dyDescent="0.3">
      <c r="B269" s="18"/>
      <c r="C269" s="45" t="s">
        <v>113</v>
      </c>
      <c r="D269" s="46" t="s">
        <v>84</v>
      </c>
      <c r="E269" s="48">
        <f>SUM(E261+E219+E179+E158+E124+E93+E20)</f>
        <v>48106000</v>
      </c>
      <c r="F269" s="47">
        <f>SUM(F261+F219+F179+F158+F124+F93+F20)</f>
        <v>16001000</v>
      </c>
      <c r="G269" s="48">
        <f>SUM(G261+G219+G179+G158+G124+G93+G20)</f>
        <v>32105000</v>
      </c>
      <c r="I269" s="50"/>
      <c r="K269" s="50"/>
      <c r="L269" s="108"/>
    </row>
    <row r="270" spans="1:12" ht="15.75" customHeight="1" thickTop="1" thickBot="1" x14ac:dyDescent="0.3">
      <c r="B270" s="18"/>
      <c r="C270" s="55" t="s">
        <v>139</v>
      </c>
      <c r="D270" s="46" t="s">
        <v>84</v>
      </c>
      <c r="E270" s="56">
        <f>E264+E229+E186+E164+E132+E99+E34</f>
        <v>356277649</v>
      </c>
      <c r="F270" s="56">
        <f>F264+F229+F186+F164+F132+F99+F34</f>
        <v>151747127</v>
      </c>
      <c r="G270" s="56">
        <f>G264+G229+G186+G164+G132+G99+G34</f>
        <v>204530522</v>
      </c>
      <c r="I270" s="50"/>
      <c r="K270" s="50"/>
      <c r="L270" s="108"/>
    </row>
    <row r="271" spans="1:12" ht="7.5" customHeight="1" thickTop="1" thickBot="1" x14ac:dyDescent="0.3">
      <c r="B271" s="18"/>
      <c r="C271" s="55"/>
      <c r="D271" s="46"/>
      <c r="E271" s="56"/>
      <c r="F271" s="56"/>
      <c r="G271" s="56"/>
      <c r="I271" s="50"/>
      <c r="K271" s="50"/>
      <c r="L271" s="108"/>
    </row>
    <row r="272" spans="1:12" ht="15.75" customHeight="1" thickTop="1" thickBot="1" x14ac:dyDescent="0.3">
      <c r="B272" s="18"/>
      <c r="C272" s="109" t="s">
        <v>421</v>
      </c>
      <c r="D272" s="111" t="s">
        <v>84</v>
      </c>
      <c r="E272" s="112">
        <f>E268+E269</f>
        <v>150528881</v>
      </c>
      <c r="F272" s="112">
        <f t="shared" ref="F272:G272" si="81">F268+F269</f>
        <v>47202983</v>
      </c>
      <c r="G272" s="112">
        <f t="shared" si="81"/>
        <v>103325898</v>
      </c>
      <c r="I272" s="50"/>
      <c r="K272" s="50"/>
      <c r="L272" s="108"/>
    </row>
    <row r="273" spans="2:11" ht="15.75" customHeight="1" thickTop="1" thickBot="1" x14ac:dyDescent="0.3">
      <c r="B273" s="18"/>
      <c r="C273" s="110" t="s">
        <v>422</v>
      </c>
      <c r="D273" s="111" t="s">
        <v>84</v>
      </c>
      <c r="E273" s="112">
        <f>E270+E272</f>
        <v>506806530</v>
      </c>
      <c r="F273" s="112">
        <f t="shared" ref="F273:G273" si="82">F270+F272</f>
        <v>198950110</v>
      </c>
      <c r="G273" s="112">
        <f t="shared" si="82"/>
        <v>307856420</v>
      </c>
      <c r="H273" s="54"/>
    </row>
    <row r="274" spans="2:11" ht="15.75" customHeight="1" thickTop="1" x14ac:dyDescent="0.25">
      <c r="B274" s="54"/>
      <c r="C274" s="54"/>
      <c r="D274" s="54"/>
      <c r="E274" s="54"/>
      <c r="F274" s="1"/>
      <c r="H274" s="54"/>
    </row>
    <row r="275" spans="2:11" ht="15.75" customHeight="1" x14ac:dyDescent="0.25">
      <c r="B275" s="17"/>
      <c r="I275" s="50"/>
      <c r="K275" s="50"/>
    </row>
    <row r="276" spans="2:11" ht="15.75" customHeight="1" x14ac:dyDescent="0.25">
      <c r="B276" s="17"/>
      <c r="I276" s="50"/>
      <c r="K276" s="50"/>
    </row>
    <row r="277" spans="2:11" ht="15.75" customHeight="1" x14ac:dyDescent="0.25">
      <c r="B277" s="17"/>
      <c r="I277" s="50"/>
      <c r="K277" s="50"/>
    </row>
    <row r="278" spans="2:11" ht="15.75" customHeight="1" x14ac:dyDescent="0.25">
      <c r="B278" s="17"/>
      <c r="I278" s="50"/>
      <c r="K278" s="50"/>
    </row>
    <row r="279" spans="2:11" ht="15.75" customHeight="1" x14ac:dyDescent="0.25">
      <c r="B279" s="17"/>
      <c r="I279" s="50"/>
      <c r="K279" s="50"/>
    </row>
    <row r="280" spans="2:11" ht="15.75" customHeight="1" x14ac:dyDescent="0.25">
      <c r="B280" s="17"/>
      <c r="I280" s="50"/>
      <c r="K280" s="50"/>
    </row>
    <row r="281" spans="2:11" ht="15.75" customHeight="1" x14ac:dyDescent="0.25">
      <c r="B281" s="17"/>
      <c r="I281" s="50"/>
      <c r="K281" s="50"/>
    </row>
    <row r="282" spans="2:11" ht="15.75" customHeight="1" x14ac:dyDescent="0.25">
      <c r="B282" s="17"/>
      <c r="I282" s="50"/>
      <c r="K282" s="50"/>
    </row>
    <row r="283" spans="2:11" ht="15.75" customHeight="1" x14ac:dyDescent="0.25">
      <c r="B283" s="17"/>
      <c r="I283" s="50"/>
      <c r="K283" s="50"/>
    </row>
    <row r="284" spans="2:11" ht="15.75" customHeight="1" x14ac:dyDescent="0.25">
      <c r="B284" s="17"/>
      <c r="I284" s="50"/>
      <c r="K284" s="50"/>
    </row>
    <row r="285" spans="2:11" ht="15.75" customHeight="1" x14ac:dyDescent="0.25">
      <c r="B285" s="17"/>
      <c r="I285" s="50"/>
      <c r="K285" s="50"/>
    </row>
    <row r="286" spans="2:11" ht="15.75" customHeight="1" x14ac:dyDescent="0.25">
      <c r="B286" s="17"/>
      <c r="I286" s="50"/>
      <c r="K286" s="50"/>
    </row>
    <row r="287" spans="2:11" ht="15.75" customHeight="1" x14ac:dyDescent="0.25">
      <c r="B287" s="17"/>
      <c r="I287" s="50"/>
      <c r="K287" s="50"/>
    </row>
    <row r="288" spans="2:11" ht="15.75" customHeight="1" x14ac:dyDescent="0.25">
      <c r="B288" s="17"/>
      <c r="I288" s="50"/>
      <c r="K288" s="50"/>
    </row>
    <row r="289" spans="2:11" ht="15.75" customHeight="1" x14ac:dyDescent="0.25">
      <c r="B289" s="17"/>
      <c r="I289" s="50"/>
      <c r="K289" s="50"/>
    </row>
    <row r="290" spans="2:11" ht="15.75" customHeight="1" x14ac:dyDescent="0.25">
      <c r="B290" s="17"/>
      <c r="I290" s="50"/>
      <c r="K290" s="50"/>
    </row>
    <row r="291" spans="2:11" ht="15.75" customHeight="1" x14ac:dyDescent="0.25">
      <c r="B291" s="17"/>
      <c r="I291" s="50"/>
      <c r="K291" s="50"/>
    </row>
    <row r="292" spans="2:11" ht="15.75" customHeight="1" x14ac:dyDescent="0.25">
      <c r="B292" s="17"/>
      <c r="I292" s="50"/>
      <c r="K292" s="50"/>
    </row>
    <row r="293" spans="2:11" ht="15.75" customHeight="1" x14ac:dyDescent="0.25">
      <c r="B293" s="17"/>
      <c r="I293" s="50"/>
      <c r="K293" s="50"/>
    </row>
    <row r="294" spans="2:11" ht="15.75" customHeight="1" x14ac:dyDescent="0.25">
      <c r="B294" s="17"/>
      <c r="I294" s="50"/>
      <c r="K294" s="50"/>
    </row>
    <row r="295" spans="2:11" ht="15.75" customHeight="1" x14ac:dyDescent="0.25">
      <c r="B295" s="17"/>
      <c r="I295" s="50"/>
      <c r="K295" s="50"/>
    </row>
    <row r="296" spans="2:11" ht="15.75" customHeight="1" x14ac:dyDescent="0.25">
      <c r="B296" s="17"/>
      <c r="I296" s="50"/>
      <c r="K296" s="50"/>
    </row>
    <row r="297" spans="2:11" ht="15.75" customHeight="1" x14ac:dyDescent="0.25">
      <c r="B297" s="17"/>
      <c r="I297" s="50"/>
      <c r="K297" s="50"/>
    </row>
    <row r="298" spans="2:11" ht="15.75" customHeight="1" x14ac:dyDescent="0.25">
      <c r="B298" s="17"/>
      <c r="I298" s="50"/>
      <c r="K298" s="50"/>
    </row>
    <row r="299" spans="2:11" ht="15.75" customHeight="1" x14ac:dyDescent="0.25">
      <c r="B299" s="17"/>
      <c r="I299" s="50"/>
      <c r="K299" s="50"/>
    </row>
    <row r="300" spans="2:11" ht="15.75" customHeight="1" x14ac:dyDescent="0.25">
      <c r="B300" s="17"/>
      <c r="I300" s="50"/>
      <c r="K300" s="50"/>
    </row>
    <row r="301" spans="2:11" ht="15.75" customHeight="1" x14ac:dyDescent="0.25">
      <c r="B301" s="17"/>
      <c r="I301" s="50"/>
      <c r="K301" s="50"/>
    </row>
    <row r="302" spans="2:11" ht="15.75" customHeight="1" x14ac:dyDescent="0.25">
      <c r="B302" s="17"/>
      <c r="I302" s="50"/>
      <c r="K302" s="50"/>
    </row>
    <row r="303" spans="2:11" ht="15.75" customHeight="1" x14ac:dyDescent="0.25">
      <c r="B303" s="17"/>
      <c r="I303" s="50"/>
      <c r="K303" s="50"/>
    </row>
    <row r="304" spans="2:11" ht="15.75" customHeight="1" x14ac:dyDescent="0.25">
      <c r="B304" s="17"/>
      <c r="I304" s="50"/>
      <c r="K304" s="50"/>
    </row>
    <row r="305" spans="2:11" ht="15.75" customHeight="1" x14ac:dyDescent="0.25">
      <c r="B305" s="17"/>
      <c r="I305" s="50"/>
      <c r="K305" s="50"/>
    </row>
    <row r="306" spans="2:11" ht="15.75" customHeight="1" x14ac:dyDescent="0.25">
      <c r="B306" s="17"/>
      <c r="I306" s="50"/>
      <c r="K306" s="50"/>
    </row>
    <row r="307" spans="2:11" ht="15.75" customHeight="1" x14ac:dyDescent="0.25">
      <c r="B307" s="17"/>
      <c r="I307" s="50"/>
      <c r="K307" s="50"/>
    </row>
    <row r="308" spans="2:11" ht="15.75" customHeight="1" x14ac:dyDescent="0.25">
      <c r="B308" s="17"/>
      <c r="I308" s="50"/>
      <c r="K308" s="50"/>
    </row>
    <row r="309" spans="2:11" ht="15.75" customHeight="1" x14ac:dyDescent="0.25">
      <c r="B309" s="17"/>
      <c r="I309" s="50"/>
      <c r="K309" s="50"/>
    </row>
    <row r="310" spans="2:11" ht="15.75" customHeight="1" x14ac:dyDescent="0.25">
      <c r="B310" s="17"/>
      <c r="I310" s="50"/>
      <c r="K310" s="50"/>
    </row>
    <row r="311" spans="2:11" ht="15.75" customHeight="1" x14ac:dyDescent="0.25">
      <c r="B311" s="17"/>
      <c r="I311" s="50"/>
      <c r="K311" s="50"/>
    </row>
    <row r="312" spans="2:11" ht="15.75" customHeight="1" x14ac:dyDescent="0.25">
      <c r="B312" s="17"/>
      <c r="I312" s="50"/>
      <c r="K312" s="50"/>
    </row>
    <row r="313" spans="2:11" ht="15.75" customHeight="1" x14ac:dyDescent="0.25">
      <c r="B313" s="17"/>
      <c r="I313" s="50"/>
      <c r="K313" s="50"/>
    </row>
    <row r="314" spans="2:11" ht="15.75" customHeight="1" x14ac:dyDescent="0.25">
      <c r="B314" s="17"/>
      <c r="I314" s="50"/>
      <c r="K314" s="50"/>
    </row>
    <row r="315" spans="2:11" ht="15.75" customHeight="1" x14ac:dyDescent="0.25">
      <c r="B315" s="17"/>
      <c r="I315" s="50"/>
      <c r="K315" s="50"/>
    </row>
    <row r="316" spans="2:11" ht="15.75" customHeight="1" x14ac:dyDescent="0.25">
      <c r="B316" s="17"/>
      <c r="I316" s="50"/>
      <c r="K316" s="50"/>
    </row>
    <row r="317" spans="2:11" ht="15.75" customHeight="1" x14ac:dyDescent="0.25">
      <c r="B317" s="17"/>
      <c r="I317" s="50"/>
      <c r="K317" s="50"/>
    </row>
    <row r="318" spans="2:11" ht="15.75" customHeight="1" x14ac:dyDescent="0.25">
      <c r="B318" s="17"/>
      <c r="I318" s="50"/>
      <c r="K318" s="50"/>
    </row>
    <row r="319" spans="2:11" ht="15.75" customHeight="1" x14ac:dyDescent="0.25">
      <c r="B319" s="17"/>
      <c r="I319" s="50"/>
      <c r="K319" s="50"/>
    </row>
    <row r="320" spans="2:11" ht="15.75" customHeight="1" x14ac:dyDescent="0.25">
      <c r="B320" s="17"/>
      <c r="I320" s="50"/>
      <c r="K320" s="50"/>
    </row>
    <row r="321" spans="2:11" ht="15.75" customHeight="1" x14ac:dyDescent="0.25">
      <c r="B321" s="17"/>
      <c r="I321" s="50"/>
      <c r="K321" s="50"/>
    </row>
    <row r="322" spans="2:11" ht="15.75" customHeight="1" x14ac:dyDescent="0.25">
      <c r="B322" s="17"/>
      <c r="I322" s="50"/>
      <c r="K322" s="50"/>
    </row>
    <row r="323" spans="2:11" ht="15.75" customHeight="1" x14ac:dyDescent="0.25">
      <c r="B323" s="17"/>
      <c r="I323" s="50"/>
      <c r="K323" s="50"/>
    </row>
    <row r="324" spans="2:11" ht="15.75" customHeight="1" x14ac:dyDescent="0.25">
      <c r="B324" s="17"/>
      <c r="I324" s="50"/>
      <c r="K324" s="50"/>
    </row>
    <row r="325" spans="2:11" ht="15.75" customHeight="1" x14ac:dyDescent="0.25">
      <c r="B325" s="17"/>
      <c r="I325" s="50"/>
      <c r="K325" s="50"/>
    </row>
    <row r="326" spans="2:11" ht="15.75" customHeight="1" x14ac:dyDescent="0.25">
      <c r="B326" s="17"/>
      <c r="I326" s="50"/>
      <c r="K326" s="50"/>
    </row>
    <row r="327" spans="2:11" ht="15.75" customHeight="1" x14ac:dyDescent="0.25">
      <c r="B327" s="17"/>
      <c r="I327" s="50"/>
      <c r="K327" s="50"/>
    </row>
    <row r="328" spans="2:11" ht="15.75" customHeight="1" x14ac:dyDescent="0.25">
      <c r="B328" s="17"/>
      <c r="I328" s="50"/>
      <c r="K328" s="50"/>
    </row>
    <row r="329" spans="2:11" ht="15.75" customHeight="1" x14ac:dyDescent="0.25">
      <c r="B329" s="17"/>
      <c r="I329" s="50"/>
      <c r="K329" s="50"/>
    </row>
    <row r="330" spans="2:11" ht="15.75" customHeight="1" x14ac:dyDescent="0.25">
      <c r="B330" s="17"/>
      <c r="I330" s="50"/>
      <c r="K330" s="50"/>
    </row>
    <row r="331" spans="2:11" ht="15.75" customHeight="1" x14ac:dyDescent="0.25">
      <c r="B331" s="17"/>
      <c r="I331" s="50"/>
      <c r="K331" s="50"/>
    </row>
    <row r="332" spans="2:11" ht="15.75" customHeight="1" x14ac:dyDescent="0.25">
      <c r="B332" s="17"/>
      <c r="I332" s="50"/>
      <c r="K332" s="50"/>
    </row>
    <row r="333" spans="2:11" ht="15.75" customHeight="1" x14ac:dyDescent="0.25">
      <c r="B333" s="17"/>
      <c r="I333" s="50"/>
      <c r="K333" s="50"/>
    </row>
    <row r="334" spans="2:11" ht="15.75" customHeight="1" x14ac:dyDescent="0.25">
      <c r="B334" s="17"/>
      <c r="I334" s="50"/>
      <c r="K334" s="50"/>
    </row>
    <row r="335" spans="2:11" ht="15.75" customHeight="1" x14ac:dyDescent="0.25">
      <c r="B335" s="17"/>
      <c r="I335" s="50"/>
      <c r="K335" s="50"/>
    </row>
    <row r="336" spans="2:11" ht="15.75" customHeight="1" x14ac:dyDescent="0.25">
      <c r="B336" s="17"/>
      <c r="I336" s="50"/>
      <c r="K336" s="50"/>
    </row>
    <row r="337" spans="2:11" ht="15.75" customHeight="1" x14ac:dyDescent="0.25">
      <c r="B337" s="17"/>
      <c r="I337" s="50"/>
      <c r="K337" s="50"/>
    </row>
    <row r="338" spans="2:11" ht="15.75" customHeight="1" x14ac:dyDescent="0.25">
      <c r="B338" s="17"/>
      <c r="I338" s="50"/>
      <c r="K338" s="50"/>
    </row>
    <row r="339" spans="2:11" ht="15.75" customHeight="1" x14ac:dyDescent="0.25">
      <c r="B339" s="17"/>
      <c r="I339" s="50"/>
      <c r="K339" s="50"/>
    </row>
    <row r="340" spans="2:11" ht="15.75" customHeight="1" x14ac:dyDescent="0.25">
      <c r="B340" s="17"/>
      <c r="I340" s="50"/>
      <c r="K340" s="50"/>
    </row>
    <row r="341" spans="2:11" ht="15.75" customHeight="1" x14ac:dyDescent="0.25">
      <c r="B341" s="17"/>
      <c r="I341" s="50"/>
      <c r="K341" s="50"/>
    </row>
    <row r="342" spans="2:11" ht="15.75" customHeight="1" x14ac:dyDescent="0.25">
      <c r="B342" s="17"/>
      <c r="I342" s="50"/>
      <c r="K342" s="50"/>
    </row>
    <row r="343" spans="2:11" ht="15.75" customHeight="1" x14ac:dyDescent="0.25">
      <c r="B343" s="17"/>
      <c r="I343" s="50"/>
      <c r="K343" s="50"/>
    </row>
    <row r="344" spans="2:11" ht="15.75" customHeight="1" x14ac:dyDescent="0.25">
      <c r="B344" s="17"/>
      <c r="I344" s="50"/>
      <c r="K344" s="50"/>
    </row>
    <row r="345" spans="2:11" ht="15.75" customHeight="1" x14ac:dyDescent="0.25">
      <c r="B345" s="17"/>
      <c r="I345" s="50"/>
      <c r="K345" s="50"/>
    </row>
    <row r="346" spans="2:11" ht="15.75" customHeight="1" x14ac:dyDescent="0.25">
      <c r="B346" s="17"/>
      <c r="I346" s="50"/>
      <c r="K346" s="50"/>
    </row>
    <row r="347" spans="2:11" ht="15.75" customHeight="1" x14ac:dyDescent="0.25">
      <c r="B347" s="17"/>
      <c r="I347" s="50"/>
      <c r="K347" s="50"/>
    </row>
    <row r="348" spans="2:11" ht="15.75" customHeight="1" x14ac:dyDescent="0.25">
      <c r="B348" s="17"/>
      <c r="I348" s="50"/>
      <c r="K348" s="50"/>
    </row>
    <row r="349" spans="2:11" ht="15.75" customHeight="1" x14ac:dyDescent="0.25">
      <c r="B349" s="17"/>
      <c r="I349" s="50"/>
      <c r="K349" s="50"/>
    </row>
    <row r="350" spans="2:11" ht="15.75" customHeight="1" x14ac:dyDescent="0.25">
      <c r="B350" s="17"/>
      <c r="I350" s="50"/>
      <c r="K350" s="50"/>
    </row>
    <row r="351" spans="2:11" ht="15.75" customHeight="1" x14ac:dyDescent="0.25">
      <c r="B351" s="17"/>
      <c r="I351" s="50"/>
      <c r="K351" s="50"/>
    </row>
    <row r="352" spans="2:11" ht="15.75" customHeight="1" x14ac:dyDescent="0.25">
      <c r="B352" s="17"/>
      <c r="I352" s="50"/>
      <c r="K352" s="50"/>
    </row>
    <row r="353" spans="2:11" ht="15.75" customHeight="1" x14ac:dyDescent="0.25">
      <c r="B353" s="17"/>
      <c r="I353" s="50"/>
      <c r="K353" s="50"/>
    </row>
    <row r="354" spans="2:11" ht="15.75" customHeight="1" x14ac:dyDescent="0.25">
      <c r="B354" s="17"/>
      <c r="I354" s="50"/>
      <c r="K354" s="50"/>
    </row>
    <row r="355" spans="2:11" ht="15.75" customHeight="1" x14ac:dyDescent="0.25">
      <c r="B355" s="17"/>
      <c r="I355" s="50"/>
      <c r="K355" s="50"/>
    </row>
    <row r="356" spans="2:11" ht="15.75" customHeight="1" x14ac:dyDescent="0.25">
      <c r="B356" s="17"/>
      <c r="I356" s="50"/>
      <c r="K356" s="50"/>
    </row>
    <row r="357" spans="2:11" ht="15.75" customHeight="1" x14ac:dyDescent="0.25">
      <c r="B357" s="17"/>
      <c r="I357" s="50"/>
      <c r="K357" s="50"/>
    </row>
    <row r="358" spans="2:11" ht="15.75" customHeight="1" x14ac:dyDescent="0.25">
      <c r="B358" s="17"/>
      <c r="I358" s="50"/>
      <c r="K358" s="50"/>
    </row>
    <row r="359" spans="2:11" ht="15.75" customHeight="1" x14ac:dyDescent="0.25">
      <c r="B359" s="17"/>
      <c r="I359" s="50"/>
      <c r="K359" s="50"/>
    </row>
    <row r="360" spans="2:11" ht="15.75" customHeight="1" x14ac:dyDescent="0.25">
      <c r="B360" s="17"/>
      <c r="I360" s="50"/>
      <c r="K360" s="50"/>
    </row>
    <row r="361" spans="2:11" ht="15.75" customHeight="1" x14ac:dyDescent="0.25">
      <c r="B361" s="17"/>
      <c r="I361" s="50"/>
      <c r="K361" s="50"/>
    </row>
    <row r="362" spans="2:11" ht="15.75" customHeight="1" x14ac:dyDescent="0.25">
      <c r="B362" s="17"/>
      <c r="I362" s="50"/>
      <c r="K362" s="50"/>
    </row>
    <row r="363" spans="2:11" ht="15.75" customHeight="1" x14ac:dyDescent="0.25">
      <c r="B363" s="17"/>
      <c r="I363" s="50"/>
      <c r="K363" s="50"/>
    </row>
    <row r="364" spans="2:11" ht="15.75" customHeight="1" x14ac:dyDescent="0.25">
      <c r="B364" s="17"/>
      <c r="I364" s="50"/>
      <c r="K364" s="50"/>
    </row>
    <row r="365" spans="2:11" ht="15.75" customHeight="1" x14ac:dyDescent="0.25">
      <c r="B365" s="17"/>
      <c r="I365" s="50"/>
      <c r="K365" s="50"/>
    </row>
    <row r="366" spans="2:11" ht="15.75" customHeight="1" x14ac:dyDescent="0.25">
      <c r="B366" s="17"/>
      <c r="I366" s="50"/>
      <c r="K366" s="50"/>
    </row>
    <row r="367" spans="2:11" ht="15.75" customHeight="1" x14ac:dyDescent="0.25">
      <c r="B367" s="17"/>
      <c r="I367" s="50"/>
      <c r="K367" s="50"/>
    </row>
    <row r="368" spans="2:11" ht="15.75" customHeight="1" x14ac:dyDescent="0.25">
      <c r="B368" s="17"/>
      <c r="I368" s="50"/>
      <c r="K368" s="50"/>
    </row>
    <row r="369" spans="2:11" ht="15.75" customHeight="1" x14ac:dyDescent="0.25">
      <c r="B369" s="17"/>
      <c r="I369" s="50"/>
      <c r="K369" s="50"/>
    </row>
    <row r="370" spans="2:11" ht="15.75" customHeight="1" x14ac:dyDescent="0.25">
      <c r="B370" s="17"/>
      <c r="I370" s="50"/>
      <c r="K370" s="50"/>
    </row>
    <row r="371" spans="2:11" ht="15.75" customHeight="1" x14ac:dyDescent="0.25">
      <c r="B371" s="17"/>
      <c r="I371" s="50"/>
      <c r="K371" s="50"/>
    </row>
    <row r="372" spans="2:11" ht="15.75" customHeight="1" x14ac:dyDescent="0.25">
      <c r="B372" s="17"/>
      <c r="I372" s="50"/>
      <c r="K372" s="50"/>
    </row>
    <row r="373" spans="2:11" ht="15.75" customHeight="1" x14ac:dyDescent="0.25">
      <c r="B373" s="17"/>
      <c r="I373" s="50"/>
      <c r="K373" s="50"/>
    </row>
    <row r="374" spans="2:11" ht="15.75" customHeight="1" x14ac:dyDescent="0.25">
      <c r="B374" s="17"/>
      <c r="I374" s="50"/>
      <c r="K374" s="50"/>
    </row>
    <row r="375" spans="2:11" ht="15.75" customHeight="1" x14ac:dyDescent="0.25">
      <c r="B375" s="17"/>
      <c r="I375" s="50"/>
      <c r="K375" s="50"/>
    </row>
    <row r="376" spans="2:11" ht="15.75" customHeight="1" x14ac:dyDescent="0.25">
      <c r="B376" s="17"/>
      <c r="I376" s="50"/>
      <c r="K376" s="50"/>
    </row>
    <row r="377" spans="2:11" ht="15.75" customHeight="1" x14ac:dyDescent="0.25">
      <c r="B377" s="17"/>
      <c r="I377" s="50"/>
      <c r="K377" s="50"/>
    </row>
    <row r="378" spans="2:11" ht="15.75" customHeight="1" x14ac:dyDescent="0.25">
      <c r="B378" s="17"/>
      <c r="I378" s="50"/>
      <c r="K378" s="50"/>
    </row>
    <row r="379" spans="2:11" ht="15.75" customHeight="1" x14ac:dyDescent="0.25">
      <c r="B379" s="17"/>
      <c r="I379" s="50"/>
      <c r="K379" s="50"/>
    </row>
    <row r="380" spans="2:11" ht="15.75" customHeight="1" x14ac:dyDescent="0.25">
      <c r="B380" s="17"/>
      <c r="I380" s="50"/>
      <c r="K380" s="50"/>
    </row>
    <row r="381" spans="2:11" ht="15.75" customHeight="1" x14ac:dyDescent="0.25">
      <c r="B381" s="17"/>
      <c r="I381" s="50"/>
      <c r="K381" s="50"/>
    </row>
    <row r="382" spans="2:11" ht="15.75" customHeight="1" x14ac:dyDescent="0.25">
      <c r="B382" s="17"/>
      <c r="I382" s="50"/>
      <c r="K382" s="50"/>
    </row>
    <row r="383" spans="2:11" ht="15.75" customHeight="1" x14ac:dyDescent="0.25">
      <c r="B383" s="17"/>
      <c r="I383" s="50"/>
      <c r="K383" s="50"/>
    </row>
    <row r="384" spans="2:11" ht="15.75" customHeight="1" x14ac:dyDescent="0.25">
      <c r="B384" s="17"/>
      <c r="I384" s="50"/>
      <c r="K384" s="50"/>
    </row>
    <row r="385" spans="2:11" ht="15.75" customHeight="1" x14ac:dyDescent="0.25">
      <c r="B385" s="17"/>
      <c r="I385" s="50"/>
      <c r="K385" s="50"/>
    </row>
    <row r="386" spans="2:11" ht="15.75" customHeight="1" x14ac:dyDescent="0.25">
      <c r="B386" s="17"/>
      <c r="I386" s="50"/>
      <c r="K386" s="50"/>
    </row>
    <row r="387" spans="2:11" ht="15.75" customHeight="1" x14ac:dyDescent="0.25">
      <c r="B387" s="17"/>
      <c r="I387" s="50"/>
      <c r="K387" s="50"/>
    </row>
    <row r="388" spans="2:11" ht="15.75" customHeight="1" x14ac:dyDescent="0.25">
      <c r="B388" s="17"/>
      <c r="I388" s="50"/>
      <c r="K388" s="50"/>
    </row>
    <row r="389" spans="2:11" ht="15.75" customHeight="1" x14ac:dyDescent="0.25">
      <c r="B389" s="17"/>
      <c r="I389" s="50"/>
      <c r="K389" s="50"/>
    </row>
    <row r="390" spans="2:11" ht="15.75" customHeight="1" x14ac:dyDescent="0.25">
      <c r="B390" s="17"/>
      <c r="I390" s="50"/>
      <c r="K390" s="50"/>
    </row>
    <row r="391" spans="2:11" ht="15.75" customHeight="1" x14ac:dyDescent="0.25">
      <c r="B391" s="17"/>
      <c r="I391" s="50"/>
      <c r="K391" s="50"/>
    </row>
    <row r="392" spans="2:11" ht="15.75" customHeight="1" x14ac:dyDescent="0.25">
      <c r="B392" s="17"/>
      <c r="I392" s="50"/>
      <c r="K392" s="50"/>
    </row>
    <row r="393" spans="2:11" ht="15.75" customHeight="1" x14ac:dyDescent="0.25">
      <c r="B393" s="17"/>
      <c r="I393" s="50"/>
      <c r="K393" s="50"/>
    </row>
    <row r="394" spans="2:11" ht="15.75" customHeight="1" x14ac:dyDescent="0.25">
      <c r="B394" s="17"/>
      <c r="I394" s="50"/>
      <c r="K394" s="50"/>
    </row>
    <row r="395" spans="2:11" ht="15.75" customHeight="1" x14ac:dyDescent="0.25">
      <c r="B395" s="17"/>
      <c r="I395" s="50"/>
      <c r="K395" s="50"/>
    </row>
    <row r="396" spans="2:11" ht="15.75" customHeight="1" x14ac:dyDescent="0.25">
      <c r="B396" s="17"/>
      <c r="I396" s="50"/>
      <c r="K396" s="50"/>
    </row>
    <row r="397" spans="2:11" ht="15.75" customHeight="1" x14ac:dyDescent="0.25">
      <c r="B397" s="17"/>
      <c r="I397" s="50"/>
      <c r="K397" s="50"/>
    </row>
    <row r="398" spans="2:11" ht="15.75" customHeight="1" x14ac:dyDescent="0.25">
      <c r="B398" s="17"/>
      <c r="I398" s="50"/>
      <c r="K398" s="50"/>
    </row>
    <row r="399" spans="2:11" ht="15.75" customHeight="1" x14ac:dyDescent="0.25">
      <c r="B399" s="17"/>
      <c r="I399" s="50"/>
      <c r="K399" s="50"/>
    </row>
    <row r="400" spans="2:11" ht="15.75" customHeight="1" x14ac:dyDescent="0.25">
      <c r="B400" s="17"/>
      <c r="I400" s="50"/>
      <c r="K400" s="50"/>
    </row>
    <row r="401" spans="2:11" ht="15.75" customHeight="1" x14ac:dyDescent="0.25">
      <c r="B401" s="17"/>
      <c r="I401" s="50"/>
      <c r="K401" s="50"/>
    </row>
    <row r="402" spans="2:11" ht="15.75" customHeight="1" x14ac:dyDescent="0.25">
      <c r="B402" s="17"/>
      <c r="I402" s="50"/>
      <c r="K402" s="50"/>
    </row>
    <row r="403" spans="2:11" ht="15.75" customHeight="1" x14ac:dyDescent="0.25">
      <c r="B403" s="17"/>
      <c r="I403" s="50"/>
      <c r="K403" s="50"/>
    </row>
    <row r="404" spans="2:11" ht="15.75" customHeight="1" x14ac:dyDescent="0.25">
      <c r="B404" s="17"/>
      <c r="I404" s="50"/>
      <c r="K404" s="50"/>
    </row>
    <row r="405" spans="2:11" ht="15.75" customHeight="1" x14ac:dyDescent="0.25">
      <c r="B405" s="17"/>
      <c r="I405" s="50"/>
      <c r="K405" s="50"/>
    </row>
    <row r="406" spans="2:11" ht="15.75" customHeight="1" x14ac:dyDescent="0.25">
      <c r="B406" s="17"/>
      <c r="I406" s="50"/>
      <c r="K406" s="50"/>
    </row>
    <row r="407" spans="2:11" ht="15.75" customHeight="1" x14ac:dyDescent="0.25">
      <c r="B407" s="17"/>
      <c r="I407" s="50"/>
      <c r="K407" s="50"/>
    </row>
    <row r="408" spans="2:11" ht="15.75" customHeight="1" x14ac:dyDescent="0.25">
      <c r="B408" s="17"/>
      <c r="I408" s="50"/>
      <c r="K408" s="50"/>
    </row>
    <row r="409" spans="2:11" ht="15.75" customHeight="1" x14ac:dyDescent="0.25">
      <c r="B409" s="17"/>
      <c r="I409" s="50"/>
      <c r="K409" s="50"/>
    </row>
    <row r="410" spans="2:11" ht="15.75" customHeight="1" x14ac:dyDescent="0.25">
      <c r="B410" s="17"/>
      <c r="I410" s="50"/>
      <c r="K410" s="50"/>
    </row>
    <row r="411" spans="2:11" ht="15.75" customHeight="1" x14ac:dyDescent="0.25">
      <c r="B411" s="17"/>
      <c r="I411" s="50"/>
      <c r="K411" s="50"/>
    </row>
    <row r="412" spans="2:11" ht="15.75" customHeight="1" x14ac:dyDescent="0.25">
      <c r="B412" s="17"/>
      <c r="I412" s="50"/>
      <c r="K412" s="50"/>
    </row>
    <row r="413" spans="2:11" ht="15.75" customHeight="1" x14ac:dyDescent="0.25">
      <c r="B413" s="17"/>
      <c r="I413" s="50"/>
      <c r="K413" s="50"/>
    </row>
    <row r="414" spans="2:11" ht="15.75" customHeight="1" x14ac:dyDescent="0.25">
      <c r="B414" s="17"/>
      <c r="I414" s="50"/>
      <c r="K414" s="50"/>
    </row>
    <row r="415" spans="2:11" ht="15.75" customHeight="1" x14ac:dyDescent="0.25">
      <c r="B415" s="17"/>
      <c r="I415" s="50"/>
      <c r="K415" s="50"/>
    </row>
    <row r="416" spans="2:11" ht="15.75" customHeight="1" x14ac:dyDescent="0.25">
      <c r="B416" s="17"/>
      <c r="I416" s="50"/>
      <c r="K416" s="50"/>
    </row>
    <row r="417" spans="2:11" ht="15.75" customHeight="1" x14ac:dyDescent="0.25">
      <c r="B417" s="17"/>
      <c r="I417" s="50"/>
      <c r="K417" s="50"/>
    </row>
    <row r="418" spans="2:11" ht="15.75" customHeight="1" x14ac:dyDescent="0.25">
      <c r="B418" s="17"/>
      <c r="I418" s="50"/>
      <c r="K418" s="50"/>
    </row>
    <row r="419" spans="2:11" ht="15.75" customHeight="1" x14ac:dyDescent="0.25">
      <c r="B419" s="17"/>
      <c r="I419" s="50"/>
      <c r="K419" s="50"/>
    </row>
    <row r="420" spans="2:11" ht="15.75" customHeight="1" x14ac:dyDescent="0.25">
      <c r="B420" s="17"/>
      <c r="I420" s="50"/>
      <c r="K420" s="50"/>
    </row>
    <row r="421" spans="2:11" ht="15.75" customHeight="1" x14ac:dyDescent="0.25">
      <c r="B421" s="17"/>
      <c r="I421" s="50"/>
      <c r="K421" s="50"/>
    </row>
    <row r="422" spans="2:11" ht="15.75" customHeight="1" x14ac:dyDescent="0.25">
      <c r="B422" s="17"/>
      <c r="I422" s="50"/>
      <c r="K422" s="50"/>
    </row>
    <row r="423" spans="2:11" ht="15.75" customHeight="1" x14ac:dyDescent="0.25">
      <c r="B423" s="17"/>
      <c r="I423" s="50"/>
      <c r="K423" s="50"/>
    </row>
    <row r="424" spans="2:11" ht="15.75" customHeight="1" x14ac:dyDescent="0.25">
      <c r="B424" s="17"/>
      <c r="I424" s="50"/>
      <c r="K424" s="50"/>
    </row>
    <row r="425" spans="2:11" ht="15.75" customHeight="1" x14ac:dyDescent="0.25">
      <c r="B425" s="17"/>
      <c r="I425" s="50"/>
      <c r="K425" s="50"/>
    </row>
    <row r="426" spans="2:11" ht="15.75" customHeight="1" x14ac:dyDescent="0.25">
      <c r="B426" s="17"/>
      <c r="I426" s="50"/>
      <c r="K426" s="50"/>
    </row>
    <row r="427" spans="2:11" ht="15.75" customHeight="1" x14ac:dyDescent="0.25">
      <c r="B427" s="17"/>
      <c r="I427" s="50"/>
      <c r="K427" s="50"/>
    </row>
    <row r="428" spans="2:11" ht="15.75" customHeight="1" x14ac:dyDescent="0.25">
      <c r="B428" s="17"/>
      <c r="I428" s="50"/>
      <c r="K428" s="50"/>
    </row>
    <row r="429" spans="2:11" ht="15.75" customHeight="1" x14ac:dyDescent="0.25">
      <c r="B429" s="17"/>
      <c r="I429" s="50"/>
      <c r="K429" s="50"/>
    </row>
    <row r="430" spans="2:11" ht="15.75" customHeight="1" x14ac:dyDescent="0.25">
      <c r="B430" s="17"/>
      <c r="I430" s="50"/>
      <c r="K430" s="50"/>
    </row>
    <row r="431" spans="2:11" ht="15.75" customHeight="1" x14ac:dyDescent="0.25">
      <c r="B431" s="17"/>
      <c r="I431" s="50"/>
      <c r="K431" s="50"/>
    </row>
    <row r="432" spans="2:11" ht="15.75" customHeight="1" x14ac:dyDescent="0.25">
      <c r="B432" s="17"/>
      <c r="I432" s="50"/>
      <c r="K432" s="50"/>
    </row>
    <row r="433" spans="2:11" ht="15.75" customHeight="1" x14ac:dyDescent="0.25">
      <c r="B433" s="17"/>
      <c r="I433" s="50"/>
      <c r="K433" s="50"/>
    </row>
    <row r="434" spans="2:11" ht="15.75" customHeight="1" x14ac:dyDescent="0.25">
      <c r="B434" s="17"/>
      <c r="I434" s="50"/>
      <c r="K434" s="50"/>
    </row>
    <row r="435" spans="2:11" ht="15.75" customHeight="1" x14ac:dyDescent="0.25">
      <c r="B435" s="17"/>
      <c r="I435" s="50"/>
      <c r="K435" s="50"/>
    </row>
    <row r="436" spans="2:11" ht="15.75" customHeight="1" x14ac:dyDescent="0.25">
      <c r="B436" s="17"/>
      <c r="I436" s="50"/>
      <c r="K436" s="50"/>
    </row>
    <row r="437" spans="2:11" ht="15.75" customHeight="1" x14ac:dyDescent="0.25">
      <c r="B437" s="17"/>
      <c r="I437" s="50"/>
      <c r="K437" s="50"/>
    </row>
    <row r="438" spans="2:11" ht="15.75" customHeight="1" x14ac:dyDescent="0.25">
      <c r="B438" s="17"/>
      <c r="I438" s="50"/>
      <c r="K438" s="50"/>
    </row>
    <row r="439" spans="2:11" ht="15.75" customHeight="1" x14ac:dyDescent="0.25">
      <c r="B439" s="17"/>
      <c r="I439" s="50"/>
      <c r="K439" s="50"/>
    </row>
    <row r="440" spans="2:11" ht="15.75" customHeight="1" x14ac:dyDescent="0.25">
      <c r="B440" s="17"/>
      <c r="I440" s="50"/>
      <c r="K440" s="50"/>
    </row>
    <row r="441" spans="2:11" ht="15.75" customHeight="1" x14ac:dyDescent="0.25">
      <c r="B441" s="17"/>
      <c r="I441" s="50"/>
      <c r="K441" s="50"/>
    </row>
    <row r="442" spans="2:11" ht="15.75" customHeight="1" x14ac:dyDescent="0.25">
      <c r="B442" s="17"/>
      <c r="I442" s="50"/>
      <c r="K442" s="50"/>
    </row>
    <row r="443" spans="2:11" ht="15.75" customHeight="1" x14ac:dyDescent="0.25">
      <c r="B443" s="17"/>
      <c r="I443" s="50"/>
      <c r="K443" s="50"/>
    </row>
    <row r="444" spans="2:11" ht="15.75" customHeight="1" x14ac:dyDescent="0.25">
      <c r="B444" s="17"/>
      <c r="I444" s="50"/>
      <c r="K444" s="50"/>
    </row>
    <row r="445" spans="2:11" ht="15.75" customHeight="1" x14ac:dyDescent="0.25">
      <c r="B445" s="17"/>
      <c r="I445" s="50"/>
      <c r="K445" s="50"/>
    </row>
    <row r="446" spans="2:11" ht="15.75" customHeight="1" x14ac:dyDescent="0.25">
      <c r="B446" s="17"/>
      <c r="I446" s="50"/>
      <c r="K446" s="50"/>
    </row>
    <row r="447" spans="2:11" ht="15.75" customHeight="1" x14ac:dyDescent="0.25">
      <c r="B447" s="17"/>
      <c r="I447" s="50"/>
      <c r="K447" s="50"/>
    </row>
    <row r="448" spans="2:11" ht="15.75" customHeight="1" x14ac:dyDescent="0.25">
      <c r="B448" s="17"/>
      <c r="I448" s="50"/>
      <c r="K448" s="50"/>
    </row>
    <row r="449" spans="2:11" ht="15.75" customHeight="1" x14ac:dyDescent="0.25">
      <c r="B449" s="17"/>
      <c r="I449" s="50"/>
      <c r="K449" s="50"/>
    </row>
    <row r="450" spans="2:11" ht="15.75" customHeight="1" x14ac:dyDescent="0.25">
      <c r="B450" s="17"/>
      <c r="I450" s="50"/>
      <c r="K450" s="50"/>
    </row>
    <row r="451" spans="2:11" ht="15.75" customHeight="1" x14ac:dyDescent="0.25">
      <c r="B451" s="17"/>
      <c r="I451" s="50"/>
      <c r="K451" s="50"/>
    </row>
    <row r="452" spans="2:11" ht="15.75" customHeight="1" x14ac:dyDescent="0.25">
      <c r="B452" s="17"/>
      <c r="I452" s="50"/>
      <c r="K452" s="50"/>
    </row>
    <row r="453" spans="2:11" ht="15.75" customHeight="1" x14ac:dyDescent="0.25">
      <c r="B453" s="17"/>
      <c r="I453" s="50"/>
      <c r="K453" s="50"/>
    </row>
    <row r="454" spans="2:11" ht="15.75" customHeight="1" x14ac:dyDescent="0.25">
      <c r="B454" s="17"/>
      <c r="I454" s="50"/>
      <c r="K454" s="50"/>
    </row>
    <row r="455" spans="2:11" ht="15.75" customHeight="1" x14ac:dyDescent="0.25">
      <c r="B455" s="17"/>
      <c r="I455" s="50"/>
      <c r="K455" s="50"/>
    </row>
    <row r="456" spans="2:11" ht="15.75" customHeight="1" x14ac:dyDescent="0.25">
      <c r="B456" s="17"/>
      <c r="I456" s="50"/>
      <c r="K456" s="50"/>
    </row>
    <row r="457" spans="2:11" ht="15.75" customHeight="1" x14ac:dyDescent="0.25">
      <c r="B457" s="17"/>
      <c r="I457" s="50"/>
      <c r="K457" s="50"/>
    </row>
    <row r="458" spans="2:11" ht="15.75" customHeight="1" x14ac:dyDescent="0.25">
      <c r="B458" s="17"/>
      <c r="I458" s="50"/>
      <c r="K458" s="50"/>
    </row>
    <row r="459" spans="2:11" ht="15.75" customHeight="1" x14ac:dyDescent="0.25">
      <c r="B459" s="17"/>
      <c r="I459" s="50"/>
      <c r="K459" s="50"/>
    </row>
    <row r="460" spans="2:11" ht="15.75" customHeight="1" x14ac:dyDescent="0.25">
      <c r="B460" s="17"/>
      <c r="I460" s="50"/>
      <c r="K460" s="50"/>
    </row>
    <row r="461" spans="2:11" ht="15.75" customHeight="1" x14ac:dyDescent="0.25">
      <c r="B461" s="17"/>
      <c r="I461" s="50"/>
      <c r="K461" s="50"/>
    </row>
    <row r="462" spans="2:11" ht="15.75" customHeight="1" x14ac:dyDescent="0.25">
      <c r="B462" s="17"/>
      <c r="I462" s="50"/>
      <c r="K462" s="50"/>
    </row>
    <row r="463" spans="2:11" ht="15.75" customHeight="1" x14ac:dyDescent="0.25">
      <c r="B463" s="17"/>
      <c r="I463" s="50"/>
      <c r="K463" s="50"/>
    </row>
    <row r="464" spans="2:11" ht="15.75" customHeight="1" x14ac:dyDescent="0.25">
      <c r="B464" s="17"/>
      <c r="I464" s="50"/>
      <c r="K464" s="50"/>
    </row>
    <row r="465" spans="2:11" ht="15.75" customHeight="1" x14ac:dyDescent="0.25">
      <c r="B465" s="17"/>
      <c r="I465" s="50"/>
      <c r="K465" s="50"/>
    </row>
    <row r="466" spans="2:11" ht="15.75" customHeight="1" x14ac:dyDescent="0.25">
      <c r="B466" s="17"/>
      <c r="I466" s="50"/>
      <c r="K466" s="50"/>
    </row>
    <row r="467" spans="2:11" ht="15.75" customHeight="1" x14ac:dyDescent="0.25">
      <c r="B467" s="17"/>
      <c r="I467" s="50"/>
      <c r="K467" s="50"/>
    </row>
    <row r="468" spans="2:11" ht="15.75" customHeight="1" x14ac:dyDescent="0.25">
      <c r="B468" s="17"/>
      <c r="I468" s="50"/>
      <c r="K468" s="50"/>
    </row>
    <row r="469" spans="2:11" ht="15.75" customHeight="1" x14ac:dyDescent="0.25">
      <c r="B469" s="17"/>
      <c r="I469" s="50"/>
      <c r="K469" s="50"/>
    </row>
    <row r="470" spans="2:11" ht="15.75" customHeight="1" x14ac:dyDescent="0.25">
      <c r="B470" s="17"/>
      <c r="I470" s="50"/>
      <c r="K470" s="50"/>
    </row>
    <row r="471" spans="2:11" ht="15.75" customHeight="1" x14ac:dyDescent="0.25">
      <c r="B471" s="17"/>
      <c r="I471" s="50"/>
      <c r="K471" s="50"/>
    </row>
    <row r="472" spans="2:11" ht="15.75" customHeight="1" x14ac:dyDescent="0.25">
      <c r="B472" s="17"/>
      <c r="I472" s="50"/>
      <c r="K472" s="50"/>
    </row>
    <row r="473" spans="2:11" ht="15.75" customHeight="1" x14ac:dyDescent="0.25">
      <c r="B473" s="17"/>
      <c r="I473" s="50"/>
      <c r="K473" s="50"/>
    </row>
    <row r="474" spans="2:11" ht="15.75" customHeight="1" x14ac:dyDescent="0.25">
      <c r="B474" s="17"/>
      <c r="I474" s="50"/>
      <c r="K474" s="50"/>
    </row>
    <row r="475" spans="2:11" ht="15.75" customHeight="1" x14ac:dyDescent="0.25">
      <c r="B475" s="17"/>
      <c r="I475" s="50"/>
      <c r="K475" s="50"/>
    </row>
    <row r="476" spans="2:11" ht="15.75" customHeight="1" x14ac:dyDescent="0.25">
      <c r="B476" s="17"/>
      <c r="I476" s="50"/>
      <c r="K476" s="50"/>
    </row>
    <row r="477" spans="2:11" ht="15.75" customHeight="1" x14ac:dyDescent="0.25">
      <c r="B477" s="17"/>
      <c r="I477" s="50"/>
      <c r="K477" s="50"/>
    </row>
    <row r="478" spans="2:11" ht="15.75" customHeight="1" x14ac:dyDescent="0.25">
      <c r="B478" s="17"/>
      <c r="I478" s="50"/>
      <c r="K478" s="50"/>
    </row>
    <row r="479" spans="2:11" ht="15.75" customHeight="1" x14ac:dyDescent="0.25">
      <c r="B479" s="17"/>
      <c r="I479" s="50"/>
      <c r="K479" s="50"/>
    </row>
    <row r="480" spans="2:11" ht="15.75" customHeight="1" x14ac:dyDescent="0.25">
      <c r="B480" s="17"/>
      <c r="I480" s="50"/>
      <c r="K480" s="50"/>
    </row>
    <row r="481" spans="2:11" ht="15.75" customHeight="1" x14ac:dyDescent="0.25">
      <c r="B481" s="17"/>
      <c r="I481" s="50"/>
      <c r="K481" s="50"/>
    </row>
    <row r="482" spans="2:11" ht="15.75" customHeight="1" x14ac:dyDescent="0.25">
      <c r="B482" s="17"/>
      <c r="I482" s="50"/>
      <c r="K482" s="50"/>
    </row>
    <row r="483" spans="2:11" ht="15.75" customHeight="1" x14ac:dyDescent="0.25">
      <c r="B483" s="17"/>
      <c r="I483" s="50"/>
      <c r="K483" s="50"/>
    </row>
    <row r="484" spans="2:11" ht="15.75" customHeight="1" x14ac:dyDescent="0.25">
      <c r="B484" s="17"/>
      <c r="I484" s="50"/>
      <c r="K484" s="50"/>
    </row>
    <row r="485" spans="2:11" ht="15.75" customHeight="1" x14ac:dyDescent="0.25">
      <c r="B485" s="17"/>
      <c r="I485" s="50"/>
      <c r="K485" s="50"/>
    </row>
    <row r="486" spans="2:11" ht="15.75" customHeight="1" x14ac:dyDescent="0.25">
      <c r="B486" s="17"/>
      <c r="I486" s="50"/>
      <c r="K486" s="50"/>
    </row>
    <row r="487" spans="2:11" ht="15.75" customHeight="1" x14ac:dyDescent="0.25">
      <c r="B487" s="17"/>
      <c r="I487" s="50"/>
      <c r="K487" s="50"/>
    </row>
    <row r="488" spans="2:11" ht="15.75" customHeight="1" x14ac:dyDescent="0.25">
      <c r="B488" s="17"/>
      <c r="I488" s="50"/>
      <c r="K488" s="50"/>
    </row>
    <row r="489" spans="2:11" ht="15.75" customHeight="1" x14ac:dyDescent="0.25">
      <c r="B489" s="17"/>
      <c r="I489" s="50"/>
      <c r="K489" s="50"/>
    </row>
    <row r="490" spans="2:11" ht="15.75" customHeight="1" x14ac:dyDescent="0.25">
      <c r="B490" s="17"/>
      <c r="I490" s="50"/>
      <c r="K490" s="50"/>
    </row>
    <row r="491" spans="2:11" ht="15.75" customHeight="1" x14ac:dyDescent="0.25">
      <c r="B491" s="17"/>
      <c r="I491" s="50"/>
      <c r="K491" s="50"/>
    </row>
    <row r="492" spans="2:11" ht="15.75" customHeight="1" x14ac:dyDescent="0.25">
      <c r="B492" s="17"/>
      <c r="I492" s="50"/>
      <c r="K492" s="50"/>
    </row>
    <row r="493" spans="2:11" ht="15.75" customHeight="1" x14ac:dyDescent="0.25">
      <c r="B493" s="17"/>
      <c r="I493" s="50"/>
      <c r="K493" s="50"/>
    </row>
    <row r="494" spans="2:11" ht="15.75" customHeight="1" x14ac:dyDescent="0.25">
      <c r="B494" s="17"/>
      <c r="I494" s="50"/>
      <c r="K494" s="50"/>
    </row>
    <row r="495" spans="2:11" ht="15.75" customHeight="1" x14ac:dyDescent="0.25">
      <c r="B495" s="17"/>
      <c r="I495" s="50"/>
      <c r="K495" s="50"/>
    </row>
    <row r="496" spans="2:11" ht="15.75" customHeight="1" x14ac:dyDescent="0.25">
      <c r="B496" s="17"/>
      <c r="I496" s="50"/>
      <c r="K496" s="50"/>
    </row>
    <row r="497" spans="2:11" ht="15.75" customHeight="1" x14ac:dyDescent="0.25">
      <c r="B497" s="17"/>
      <c r="I497" s="50"/>
      <c r="K497" s="50"/>
    </row>
    <row r="498" spans="2:11" ht="15.75" customHeight="1" x14ac:dyDescent="0.25">
      <c r="B498" s="17"/>
      <c r="I498" s="50"/>
      <c r="K498" s="50"/>
    </row>
    <row r="499" spans="2:11" ht="15.75" customHeight="1" x14ac:dyDescent="0.25">
      <c r="B499" s="17"/>
      <c r="I499" s="50"/>
      <c r="K499" s="50"/>
    </row>
    <row r="500" spans="2:11" ht="15.75" customHeight="1" x14ac:dyDescent="0.25">
      <c r="B500" s="17"/>
      <c r="I500" s="50"/>
      <c r="K500" s="50"/>
    </row>
    <row r="501" spans="2:11" ht="15.75" customHeight="1" x14ac:dyDescent="0.25">
      <c r="B501" s="17"/>
      <c r="I501" s="50"/>
      <c r="K501" s="50"/>
    </row>
    <row r="502" spans="2:11" ht="15.75" customHeight="1" x14ac:dyDescent="0.25">
      <c r="B502" s="17"/>
      <c r="I502" s="50"/>
      <c r="K502" s="50"/>
    </row>
    <row r="503" spans="2:11" ht="15.75" customHeight="1" x14ac:dyDescent="0.25">
      <c r="B503" s="17"/>
      <c r="I503" s="50"/>
      <c r="K503" s="50"/>
    </row>
    <row r="504" spans="2:11" ht="15.75" customHeight="1" x14ac:dyDescent="0.25">
      <c r="B504" s="17"/>
      <c r="I504" s="50"/>
      <c r="K504" s="50"/>
    </row>
    <row r="505" spans="2:11" ht="15.75" customHeight="1" x14ac:dyDescent="0.25">
      <c r="B505" s="17"/>
      <c r="I505" s="50"/>
      <c r="K505" s="50"/>
    </row>
    <row r="506" spans="2:11" ht="15.75" customHeight="1" x14ac:dyDescent="0.25">
      <c r="B506" s="17"/>
      <c r="I506" s="50"/>
      <c r="K506" s="50"/>
    </row>
    <row r="507" spans="2:11" ht="15.75" customHeight="1" x14ac:dyDescent="0.25">
      <c r="B507" s="17"/>
      <c r="I507" s="50"/>
      <c r="K507" s="50"/>
    </row>
    <row r="508" spans="2:11" ht="15.75" customHeight="1" x14ac:dyDescent="0.25">
      <c r="B508" s="17"/>
      <c r="I508" s="50"/>
      <c r="K508" s="50"/>
    </row>
    <row r="509" spans="2:11" ht="15.75" customHeight="1" x14ac:dyDescent="0.25">
      <c r="B509" s="17"/>
      <c r="I509" s="50"/>
      <c r="K509" s="50"/>
    </row>
    <row r="510" spans="2:11" ht="15.75" customHeight="1" x14ac:dyDescent="0.25">
      <c r="B510" s="17"/>
      <c r="I510" s="50"/>
      <c r="K510" s="50"/>
    </row>
    <row r="511" spans="2:11" ht="15.75" customHeight="1" x14ac:dyDescent="0.25">
      <c r="B511" s="17"/>
      <c r="I511" s="50"/>
      <c r="K511" s="50"/>
    </row>
    <row r="512" spans="2:11" ht="15.75" customHeight="1" x14ac:dyDescent="0.25">
      <c r="B512" s="17"/>
      <c r="I512" s="50"/>
      <c r="K512" s="50"/>
    </row>
    <row r="513" spans="2:11" ht="15.75" customHeight="1" x14ac:dyDescent="0.25">
      <c r="B513" s="17"/>
      <c r="I513" s="50"/>
      <c r="K513" s="50"/>
    </row>
    <row r="514" spans="2:11" ht="15.75" customHeight="1" x14ac:dyDescent="0.25">
      <c r="B514" s="17"/>
      <c r="I514" s="50"/>
      <c r="K514" s="50"/>
    </row>
    <row r="515" spans="2:11" ht="15.75" customHeight="1" x14ac:dyDescent="0.25">
      <c r="B515" s="17"/>
      <c r="I515" s="50"/>
      <c r="K515" s="50"/>
    </row>
    <row r="516" spans="2:11" ht="15.75" customHeight="1" x14ac:dyDescent="0.25">
      <c r="B516" s="17"/>
      <c r="I516" s="50"/>
      <c r="K516" s="50"/>
    </row>
    <row r="517" spans="2:11" ht="15.75" customHeight="1" x14ac:dyDescent="0.25">
      <c r="B517" s="17"/>
      <c r="I517" s="50"/>
      <c r="K517" s="50"/>
    </row>
    <row r="518" spans="2:11" ht="15.75" customHeight="1" x14ac:dyDescent="0.25">
      <c r="B518" s="17"/>
      <c r="I518" s="50"/>
      <c r="K518" s="50"/>
    </row>
    <row r="519" spans="2:11" ht="15.75" customHeight="1" x14ac:dyDescent="0.25">
      <c r="B519" s="17"/>
      <c r="I519" s="50"/>
      <c r="K519" s="50"/>
    </row>
    <row r="520" spans="2:11" ht="15.75" customHeight="1" x14ac:dyDescent="0.25">
      <c r="B520" s="17"/>
      <c r="I520" s="50"/>
      <c r="K520" s="50"/>
    </row>
    <row r="521" spans="2:11" ht="15.75" customHeight="1" x14ac:dyDescent="0.25">
      <c r="B521" s="17"/>
      <c r="I521" s="50"/>
      <c r="K521" s="50"/>
    </row>
    <row r="522" spans="2:11" ht="15.75" customHeight="1" x14ac:dyDescent="0.25">
      <c r="B522" s="17"/>
      <c r="I522" s="50"/>
      <c r="K522" s="50"/>
    </row>
    <row r="523" spans="2:11" ht="15.75" customHeight="1" x14ac:dyDescent="0.25">
      <c r="B523" s="17"/>
      <c r="I523" s="50"/>
      <c r="K523" s="50"/>
    </row>
    <row r="524" spans="2:11" ht="15.75" customHeight="1" x14ac:dyDescent="0.25">
      <c r="B524" s="17"/>
      <c r="I524" s="50"/>
      <c r="K524" s="50"/>
    </row>
    <row r="525" spans="2:11" ht="15.75" customHeight="1" x14ac:dyDescent="0.25">
      <c r="B525" s="17"/>
      <c r="I525" s="50"/>
      <c r="K525" s="50"/>
    </row>
    <row r="526" spans="2:11" ht="15.75" customHeight="1" x14ac:dyDescent="0.25">
      <c r="B526" s="17"/>
      <c r="I526" s="50"/>
      <c r="K526" s="50"/>
    </row>
    <row r="527" spans="2:11" ht="15.75" customHeight="1" x14ac:dyDescent="0.25">
      <c r="B527" s="17"/>
      <c r="I527" s="50"/>
      <c r="K527" s="50"/>
    </row>
    <row r="528" spans="2:11" ht="15.75" customHeight="1" x14ac:dyDescent="0.25">
      <c r="B528" s="17"/>
      <c r="I528" s="50"/>
      <c r="K528" s="50"/>
    </row>
    <row r="529" spans="2:11" ht="15.75" customHeight="1" x14ac:dyDescent="0.25">
      <c r="B529" s="17"/>
      <c r="I529" s="50"/>
      <c r="K529" s="50"/>
    </row>
    <row r="530" spans="2:11" ht="15.75" customHeight="1" x14ac:dyDescent="0.25">
      <c r="B530" s="17"/>
      <c r="I530" s="50"/>
      <c r="K530" s="50"/>
    </row>
    <row r="531" spans="2:11" ht="15.75" customHeight="1" x14ac:dyDescent="0.25">
      <c r="B531" s="17"/>
      <c r="I531" s="50"/>
      <c r="K531" s="50"/>
    </row>
    <row r="532" spans="2:11" ht="15.75" customHeight="1" x14ac:dyDescent="0.25">
      <c r="B532" s="17"/>
      <c r="I532" s="50"/>
      <c r="K532" s="50"/>
    </row>
    <row r="533" spans="2:11" ht="15.75" customHeight="1" x14ac:dyDescent="0.25">
      <c r="B533" s="17"/>
      <c r="I533" s="50"/>
      <c r="K533" s="50"/>
    </row>
    <row r="534" spans="2:11" ht="15.75" customHeight="1" x14ac:dyDescent="0.25">
      <c r="B534" s="17"/>
      <c r="I534" s="50"/>
      <c r="K534" s="50"/>
    </row>
    <row r="535" spans="2:11" ht="15.75" customHeight="1" x14ac:dyDescent="0.25">
      <c r="B535" s="17"/>
      <c r="I535" s="50"/>
      <c r="K535" s="50"/>
    </row>
    <row r="536" spans="2:11" ht="15.75" customHeight="1" x14ac:dyDescent="0.25">
      <c r="B536" s="17"/>
      <c r="I536" s="50"/>
      <c r="K536" s="50"/>
    </row>
    <row r="537" spans="2:11" ht="15.75" customHeight="1" x14ac:dyDescent="0.25">
      <c r="B537" s="17"/>
      <c r="I537" s="50"/>
      <c r="K537" s="50"/>
    </row>
    <row r="538" spans="2:11" ht="15.75" customHeight="1" x14ac:dyDescent="0.25">
      <c r="B538" s="17"/>
      <c r="I538" s="50"/>
      <c r="K538" s="50"/>
    </row>
    <row r="539" spans="2:11" ht="15.75" customHeight="1" x14ac:dyDescent="0.25">
      <c r="B539" s="17"/>
      <c r="I539" s="50"/>
      <c r="K539" s="50"/>
    </row>
    <row r="540" spans="2:11" ht="15.75" customHeight="1" x14ac:dyDescent="0.25">
      <c r="B540" s="17"/>
      <c r="I540" s="50"/>
      <c r="K540" s="50"/>
    </row>
    <row r="541" spans="2:11" ht="15.75" customHeight="1" x14ac:dyDescent="0.25">
      <c r="B541" s="17"/>
      <c r="I541" s="50"/>
      <c r="K541" s="50"/>
    </row>
    <row r="542" spans="2:11" ht="15.75" customHeight="1" x14ac:dyDescent="0.25">
      <c r="B542" s="17"/>
      <c r="I542" s="50"/>
      <c r="K542" s="50"/>
    </row>
    <row r="543" spans="2:11" ht="15.75" customHeight="1" x14ac:dyDescent="0.25">
      <c r="B543" s="17"/>
      <c r="I543" s="50"/>
      <c r="K543" s="50"/>
    </row>
    <row r="544" spans="2:11" ht="15.75" customHeight="1" x14ac:dyDescent="0.25">
      <c r="B544" s="17"/>
      <c r="I544" s="50"/>
      <c r="K544" s="50"/>
    </row>
    <row r="545" spans="2:11" ht="15.75" customHeight="1" x14ac:dyDescent="0.25">
      <c r="B545" s="17"/>
      <c r="I545" s="50"/>
      <c r="K545" s="50"/>
    </row>
    <row r="546" spans="2:11" ht="15.75" customHeight="1" x14ac:dyDescent="0.25">
      <c r="B546" s="17"/>
      <c r="I546" s="50"/>
      <c r="K546" s="50"/>
    </row>
    <row r="547" spans="2:11" ht="15.75" customHeight="1" x14ac:dyDescent="0.25">
      <c r="B547" s="17"/>
      <c r="I547" s="50"/>
      <c r="K547" s="50"/>
    </row>
    <row r="548" spans="2:11" ht="15.75" customHeight="1" x14ac:dyDescent="0.25">
      <c r="B548" s="17"/>
      <c r="I548" s="50"/>
      <c r="K548" s="50"/>
    </row>
    <row r="549" spans="2:11" ht="15.75" customHeight="1" x14ac:dyDescent="0.25">
      <c r="B549" s="17"/>
      <c r="I549" s="50"/>
      <c r="K549" s="50"/>
    </row>
    <row r="550" spans="2:11" ht="15.75" customHeight="1" x14ac:dyDescent="0.25">
      <c r="B550" s="17"/>
      <c r="I550" s="50"/>
      <c r="K550" s="50"/>
    </row>
    <row r="551" spans="2:11" ht="15.75" customHeight="1" x14ac:dyDescent="0.25">
      <c r="B551" s="17"/>
      <c r="I551" s="50"/>
      <c r="K551" s="50"/>
    </row>
    <row r="552" spans="2:11" ht="15.75" customHeight="1" x14ac:dyDescent="0.25">
      <c r="B552" s="17"/>
      <c r="I552" s="50"/>
      <c r="K552" s="50"/>
    </row>
    <row r="553" spans="2:11" ht="15.75" customHeight="1" x14ac:dyDescent="0.25">
      <c r="B553" s="17"/>
      <c r="I553" s="50"/>
      <c r="K553" s="50"/>
    </row>
    <row r="554" spans="2:11" ht="15.75" customHeight="1" x14ac:dyDescent="0.25">
      <c r="B554" s="17"/>
      <c r="I554" s="50"/>
      <c r="K554" s="50"/>
    </row>
    <row r="555" spans="2:11" ht="15.75" customHeight="1" x14ac:dyDescent="0.25">
      <c r="B555" s="17"/>
      <c r="I555" s="50"/>
      <c r="K555" s="50"/>
    </row>
    <row r="556" spans="2:11" ht="15.75" customHeight="1" x14ac:dyDescent="0.25">
      <c r="B556" s="17"/>
      <c r="I556" s="50"/>
      <c r="K556" s="50"/>
    </row>
    <row r="557" spans="2:11" ht="15.75" customHeight="1" x14ac:dyDescent="0.25">
      <c r="B557" s="17"/>
      <c r="I557" s="50"/>
      <c r="K557" s="50"/>
    </row>
    <row r="558" spans="2:11" ht="15.75" customHeight="1" x14ac:dyDescent="0.25">
      <c r="B558" s="17"/>
      <c r="I558" s="50"/>
      <c r="K558" s="50"/>
    </row>
    <row r="559" spans="2:11" ht="15.75" customHeight="1" x14ac:dyDescent="0.25">
      <c r="B559" s="17"/>
      <c r="I559" s="50"/>
      <c r="K559" s="50"/>
    </row>
    <row r="560" spans="2:11" ht="15.75" customHeight="1" x14ac:dyDescent="0.25">
      <c r="B560" s="17"/>
      <c r="I560" s="50"/>
      <c r="K560" s="50"/>
    </row>
    <row r="561" spans="2:11" ht="15.75" customHeight="1" x14ac:dyDescent="0.25">
      <c r="B561" s="17"/>
      <c r="I561" s="50"/>
      <c r="K561" s="50"/>
    </row>
    <row r="562" spans="2:11" ht="15.75" customHeight="1" x14ac:dyDescent="0.25">
      <c r="B562" s="17"/>
      <c r="I562" s="50"/>
      <c r="K562" s="50"/>
    </row>
    <row r="563" spans="2:11" ht="15.75" customHeight="1" x14ac:dyDescent="0.25">
      <c r="B563" s="17"/>
      <c r="I563" s="50"/>
      <c r="K563" s="50"/>
    </row>
    <row r="564" spans="2:11" ht="15.75" customHeight="1" x14ac:dyDescent="0.25">
      <c r="B564" s="17"/>
      <c r="I564" s="50"/>
      <c r="K564" s="50"/>
    </row>
    <row r="565" spans="2:11" ht="15.75" customHeight="1" x14ac:dyDescent="0.25">
      <c r="B565" s="17"/>
      <c r="I565" s="50"/>
      <c r="K565" s="50"/>
    </row>
    <row r="566" spans="2:11" ht="15.75" customHeight="1" x14ac:dyDescent="0.25">
      <c r="B566" s="17"/>
      <c r="I566" s="50"/>
      <c r="K566" s="50"/>
    </row>
    <row r="567" spans="2:11" ht="15.75" customHeight="1" x14ac:dyDescent="0.25">
      <c r="B567" s="17"/>
      <c r="I567" s="50"/>
      <c r="K567" s="50"/>
    </row>
    <row r="568" spans="2:11" ht="15.75" customHeight="1" x14ac:dyDescent="0.25">
      <c r="B568" s="17"/>
      <c r="I568" s="50"/>
      <c r="K568" s="50"/>
    </row>
    <row r="569" spans="2:11" ht="15.75" customHeight="1" x14ac:dyDescent="0.25">
      <c r="B569" s="17"/>
      <c r="I569" s="50"/>
      <c r="K569" s="50"/>
    </row>
    <row r="570" spans="2:11" ht="15.75" customHeight="1" x14ac:dyDescent="0.25">
      <c r="B570" s="17"/>
      <c r="I570" s="50"/>
      <c r="K570" s="50"/>
    </row>
    <row r="571" spans="2:11" ht="15.75" customHeight="1" x14ac:dyDescent="0.25">
      <c r="B571" s="17"/>
      <c r="I571" s="50"/>
      <c r="K571" s="50"/>
    </row>
    <row r="572" spans="2:11" ht="15.75" customHeight="1" x14ac:dyDescent="0.25">
      <c r="B572" s="17"/>
      <c r="I572" s="50"/>
      <c r="K572" s="50"/>
    </row>
    <row r="573" spans="2:11" ht="15.75" customHeight="1" x14ac:dyDescent="0.25">
      <c r="B573" s="17"/>
      <c r="I573" s="50"/>
      <c r="K573" s="50"/>
    </row>
    <row r="574" spans="2:11" ht="15.75" customHeight="1" x14ac:dyDescent="0.25">
      <c r="B574" s="17"/>
      <c r="I574" s="50"/>
      <c r="K574" s="50"/>
    </row>
    <row r="575" spans="2:11" ht="15.75" customHeight="1" x14ac:dyDescent="0.25">
      <c r="B575" s="17"/>
      <c r="I575" s="50"/>
      <c r="K575" s="50"/>
    </row>
    <row r="576" spans="2:11" ht="15.75" customHeight="1" x14ac:dyDescent="0.25">
      <c r="B576" s="17"/>
      <c r="I576" s="50"/>
      <c r="K576" s="50"/>
    </row>
    <row r="577" spans="2:11" ht="15.75" customHeight="1" x14ac:dyDescent="0.25">
      <c r="B577" s="17"/>
      <c r="I577" s="50"/>
      <c r="K577" s="50"/>
    </row>
    <row r="578" spans="2:11" ht="15.75" customHeight="1" x14ac:dyDescent="0.25">
      <c r="B578" s="17"/>
      <c r="I578" s="50"/>
      <c r="K578" s="50"/>
    </row>
    <row r="579" spans="2:11" ht="15.75" customHeight="1" x14ac:dyDescent="0.25">
      <c r="B579" s="17"/>
      <c r="I579" s="50"/>
      <c r="K579" s="50"/>
    </row>
    <row r="580" spans="2:11" ht="15.75" customHeight="1" x14ac:dyDescent="0.25">
      <c r="B580" s="17"/>
      <c r="I580" s="50"/>
      <c r="K580" s="50"/>
    </row>
    <row r="581" spans="2:11" ht="15.75" customHeight="1" x14ac:dyDescent="0.25">
      <c r="B581" s="17"/>
      <c r="I581" s="50"/>
      <c r="K581" s="50"/>
    </row>
    <row r="582" spans="2:11" ht="15.75" customHeight="1" x14ac:dyDescent="0.25">
      <c r="B582" s="17"/>
      <c r="I582" s="50"/>
      <c r="K582" s="50"/>
    </row>
    <row r="583" spans="2:11" ht="15.75" customHeight="1" x14ac:dyDescent="0.25">
      <c r="B583" s="17"/>
      <c r="I583" s="50"/>
      <c r="K583" s="50"/>
    </row>
    <row r="584" spans="2:11" ht="15.75" customHeight="1" x14ac:dyDescent="0.25">
      <c r="B584" s="17"/>
      <c r="I584" s="50"/>
      <c r="K584" s="50"/>
    </row>
    <row r="585" spans="2:11" ht="15.75" customHeight="1" x14ac:dyDescent="0.25">
      <c r="B585" s="17"/>
      <c r="I585" s="50"/>
      <c r="K585" s="50"/>
    </row>
    <row r="586" spans="2:11" ht="15.75" customHeight="1" x14ac:dyDescent="0.25">
      <c r="B586" s="17"/>
      <c r="I586" s="50"/>
      <c r="K586" s="50"/>
    </row>
    <row r="587" spans="2:11" ht="15.75" customHeight="1" x14ac:dyDescent="0.25">
      <c r="B587" s="17"/>
      <c r="I587" s="50"/>
      <c r="K587" s="50"/>
    </row>
    <row r="588" spans="2:11" ht="15.75" customHeight="1" x14ac:dyDescent="0.25">
      <c r="B588" s="17"/>
      <c r="I588" s="50"/>
      <c r="K588" s="50"/>
    </row>
    <row r="589" spans="2:11" ht="15.75" customHeight="1" x14ac:dyDescent="0.25">
      <c r="B589" s="17"/>
      <c r="I589" s="50"/>
      <c r="K589" s="50"/>
    </row>
    <row r="590" spans="2:11" ht="15.75" customHeight="1" x14ac:dyDescent="0.25">
      <c r="B590" s="17"/>
      <c r="I590" s="50"/>
      <c r="K590" s="50"/>
    </row>
    <row r="591" spans="2:11" ht="15.75" customHeight="1" x14ac:dyDescent="0.25">
      <c r="B591" s="17"/>
      <c r="I591" s="50"/>
      <c r="K591" s="50"/>
    </row>
    <row r="592" spans="2:11" ht="15.75" customHeight="1" x14ac:dyDescent="0.25">
      <c r="B592" s="17"/>
      <c r="I592" s="50"/>
      <c r="K592" s="50"/>
    </row>
    <row r="593" spans="2:11" ht="15.75" customHeight="1" x14ac:dyDescent="0.25">
      <c r="B593" s="17"/>
      <c r="I593" s="50"/>
      <c r="K593" s="50"/>
    </row>
    <row r="594" spans="2:11" ht="15.75" customHeight="1" x14ac:dyDescent="0.25">
      <c r="B594" s="17"/>
      <c r="I594" s="50"/>
      <c r="K594" s="50"/>
    </row>
    <row r="595" spans="2:11" ht="15.75" customHeight="1" x14ac:dyDescent="0.25">
      <c r="B595" s="17"/>
      <c r="I595" s="50"/>
      <c r="K595" s="50"/>
    </row>
    <row r="596" spans="2:11" ht="15.75" customHeight="1" x14ac:dyDescent="0.25">
      <c r="B596" s="17"/>
      <c r="I596" s="50"/>
      <c r="K596" s="50"/>
    </row>
    <row r="597" spans="2:11" ht="15.75" customHeight="1" x14ac:dyDescent="0.25">
      <c r="B597" s="17"/>
      <c r="I597" s="50"/>
      <c r="K597" s="50"/>
    </row>
    <row r="598" spans="2:11" ht="15.75" customHeight="1" x14ac:dyDescent="0.25">
      <c r="B598" s="17"/>
      <c r="I598" s="50"/>
      <c r="K598" s="50"/>
    </row>
    <row r="599" spans="2:11" ht="15.75" customHeight="1" x14ac:dyDescent="0.25">
      <c r="B599" s="17"/>
      <c r="I599" s="50"/>
      <c r="K599" s="50"/>
    </row>
    <row r="600" spans="2:11" ht="15.75" customHeight="1" x14ac:dyDescent="0.25">
      <c r="B600" s="17"/>
      <c r="I600" s="50"/>
      <c r="K600" s="50"/>
    </row>
    <row r="601" spans="2:11" ht="15.75" customHeight="1" x14ac:dyDescent="0.25">
      <c r="B601" s="17"/>
      <c r="I601" s="50"/>
      <c r="K601" s="50"/>
    </row>
    <row r="602" spans="2:11" ht="15.75" customHeight="1" x14ac:dyDescent="0.25">
      <c r="B602" s="17"/>
      <c r="I602" s="50"/>
      <c r="K602" s="50"/>
    </row>
    <row r="603" spans="2:11" ht="15.75" customHeight="1" x14ac:dyDescent="0.25">
      <c r="B603" s="17"/>
      <c r="I603" s="50"/>
      <c r="K603" s="50"/>
    </row>
    <row r="604" spans="2:11" ht="15.75" customHeight="1" x14ac:dyDescent="0.25">
      <c r="B604" s="17"/>
      <c r="I604" s="50"/>
      <c r="K604" s="50"/>
    </row>
    <row r="605" spans="2:11" ht="15.75" customHeight="1" x14ac:dyDescent="0.25">
      <c r="B605" s="17"/>
      <c r="I605" s="50"/>
      <c r="K605" s="50"/>
    </row>
    <row r="606" spans="2:11" ht="15.75" customHeight="1" x14ac:dyDescent="0.25">
      <c r="B606" s="17"/>
      <c r="I606" s="50"/>
      <c r="K606" s="50"/>
    </row>
    <row r="607" spans="2:11" ht="15.75" customHeight="1" x14ac:dyDescent="0.25">
      <c r="B607" s="17"/>
      <c r="I607" s="50"/>
      <c r="K607" s="50"/>
    </row>
    <row r="608" spans="2:11" ht="15.75" customHeight="1" x14ac:dyDescent="0.25">
      <c r="B608" s="17"/>
      <c r="I608" s="50"/>
      <c r="K608" s="50"/>
    </row>
    <row r="609" spans="2:11" ht="15.75" customHeight="1" x14ac:dyDescent="0.25">
      <c r="B609" s="17"/>
      <c r="I609" s="50"/>
      <c r="K609" s="50"/>
    </row>
    <row r="610" spans="2:11" ht="15.75" customHeight="1" x14ac:dyDescent="0.25">
      <c r="B610" s="17"/>
      <c r="I610" s="50"/>
      <c r="K610" s="50"/>
    </row>
    <row r="611" spans="2:11" ht="15.75" customHeight="1" x14ac:dyDescent="0.25">
      <c r="B611" s="17"/>
      <c r="I611" s="50"/>
      <c r="K611" s="50"/>
    </row>
    <row r="612" spans="2:11" ht="15.75" customHeight="1" x14ac:dyDescent="0.25">
      <c r="B612" s="17"/>
      <c r="I612" s="50"/>
      <c r="K612" s="50"/>
    </row>
    <row r="613" spans="2:11" ht="15.75" customHeight="1" x14ac:dyDescent="0.25">
      <c r="B613" s="17"/>
      <c r="I613" s="50"/>
      <c r="K613" s="50"/>
    </row>
    <row r="614" spans="2:11" ht="15.75" customHeight="1" x14ac:dyDescent="0.25">
      <c r="B614" s="17"/>
      <c r="I614" s="50"/>
      <c r="K614" s="50"/>
    </row>
    <row r="615" spans="2:11" ht="15.75" customHeight="1" x14ac:dyDescent="0.25">
      <c r="B615" s="17"/>
      <c r="I615" s="50"/>
      <c r="K615" s="50"/>
    </row>
    <row r="616" spans="2:11" ht="15.75" customHeight="1" x14ac:dyDescent="0.25">
      <c r="B616" s="17"/>
      <c r="I616" s="50"/>
      <c r="K616" s="50"/>
    </row>
    <row r="617" spans="2:11" ht="15.75" customHeight="1" x14ac:dyDescent="0.25">
      <c r="B617" s="17"/>
      <c r="I617" s="50"/>
      <c r="K617" s="50"/>
    </row>
    <row r="618" spans="2:11" ht="15.75" customHeight="1" x14ac:dyDescent="0.25">
      <c r="B618" s="17"/>
      <c r="I618" s="50"/>
      <c r="K618" s="50"/>
    </row>
    <row r="619" spans="2:11" ht="15.75" customHeight="1" x14ac:dyDescent="0.25">
      <c r="B619" s="17"/>
      <c r="I619" s="50"/>
      <c r="K619" s="50"/>
    </row>
    <row r="620" spans="2:11" ht="15.75" customHeight="1" x14ac:dyDescent="0.25">
      <c r="B620" s="17"/>
      <c r="I620" s="50"/>
      <c r="K620" s="50"/>
    </row>
    <row r="621" spans="2:11" ht="15.75" customHeight="1" x14ac:dyDescent="0.25">
      <c r="B621" s="17"/>
      <c r="I621" s="50"/>
      <c r="K621" s="50"/>
    </row>
    <row r="622" spans="2:11" ht="15.75" customHeight="1" x14ac:dyDescent="0.25">
      <c r="B622" s="17"/>
      <c r="I622" s="50"/>
      <c r="K622" s="50"/>
    </row>
    <row r="623" spans="2:11" ht="15.75" customHeight="1" x14ac:dyDescent="0.25">
      <c r="B623" s="17"/>
      <c r="I623" s="50"/>
      <c r="K623" s="50"/>
    </row>
    <row r="624" spans="2:11" ht="15.75" customHeight="1" x14ac:dyDescent="0.25">
      <c r="B624" s="17"/>
      <c r="I624" s="50"/>
      <c r="K624" s="50"/>
    </row>
    <row r="625" spans="2:11" ht="15.75" customHeight="1" x14ac:dyDescent="0.25">
      <c r="B625" s="17"/>
      <c r="I625" s="50"/>
      <c r="K625" s="50"/>
    </row>
    <row r="626" spans="2:11" ht="15.75" customHeight="1" x14ac:dyDescent="0.25">
      <c r="B626" s="17"/>
      <c r="I626" s="50"/>
      <c r="K626" s="50"/>
    </row>
    <row r="627" spans="2:11" ht="15.75" customHeight="1" x14ac:dyDescent="0.25">
      <c r="B627" s="17"/>
      <c r="I627" s="50"/>
      <c r="K627" s="50"/>
    </row>
    <row r="628" spans="2:11" ht="15.75" customHeight="1" x14ac:dyDescent="0.25">
      <c r="B628" s="17"/>
      <c r="I628" s="50"/>
      <c r="K628" s="50"/>
    </row>
    <row r="629" spans="2:11" ht="15.75" customHeight="1" x14ac:dyDescent="0.25">
      <c r="B629" s="17"/>
      <c r="I629" s="50"/>
      <c r="K629" s="50"/>
    </row>
    <row r="630" spans="2:11" ht="15.75" customHeight="1" x14ac:dyDescent="0.25">
      <c r="B630" s="17"/>
      <c r="I630" s="50"/>
      <c r="K630" s="50"/>
    </row>
    <row r="631" spans="2:11" ht="15.75" customHeight="1" x14ac:dyDescent="0.25">
      <c r="B631" s="17"/>
      <c r="I631" s="50"/>
      <c r="K631" s="50"/>
    </row>
    <row r="632" spans="2:11" ht="15.75" customHeight="1" x14ac:dyDescent="0.25">
      <c r="B632" s="17"/>
      <c r="I632" s="50"/>
      <c r="K632" s="50"/>
    </row>
    <row r="633" spans="2:11" ht="15.75" customHeight="1" x14ac:dyDescent="0.25">
      <c r="B633" s="17"/>
      <c r="I633" s="50"/>
      <c r="K633" s="50"/>
    </row>
    <row r="634" spans="2:11" ht="15.75" customHeight="1" x14ac:dyDescent="0.25">
      <c r="B634" s="17"/>
      <c r="I634" s="50"/>
      <c r="K634" s="50"/>
    </row>
    <row r="635" spans="2:11" ht="15.75" customHeight="1" x14ac:dyDescent="0.25">
      <c r="B635" s="17"/>
      <c r="I635" s="50"/>
      <c r="K635" s="50"/>
    </row>
    <row r="636" spans="2:11" ht="15.75" customHeight="1" x14ac:dyDescent="0.25">
      <c r="B636" s="17"/>
      <c r="I636" s="50"/>
      <c r="K636" s="50"/>
    </row>
    <row r="637" spans="2:11" ht="15.75" customHeight="1" x14ac:dyDescent="0.25">
      <c r="B637" s="17"/>
      <c r="I637" s="50"/>
      <c r="K637" s="50"/>
    </row>
    <row r="638" spans="2:11" ht="15.75" customHeight="1" x14ac:dyDescent="0.25">
      <c r="B638" s="17"/>
      <c r="I638" s="50"/>
      <c r="K638" s="50"/>
    </row>
    <row r="639" spans="2:11" ht="15.75" customHeight="1" x14ac:dyDescent="0.25">
      <c r="B639" s="17"/>
      <c r="I639" s="50"/>
      <c r="K639" s="50"/>
    </row>
    <row r="640" spans="2:11" ht="15.75" customHeight="1" x14ac:dyDescent="0.25">
      <c r="B640" s="17"/>
      <c r="I640" s="50"/>
      <c r="K640" s="50"/>
    </row>
    <row r="641" spans="2:11" ht="15.75" customHeight="1" x14ac:dyDescent="0.25">
      <c r="B641" s="17"/>
      <c r="I641" s="50"/>
      <c r="K641" s="50"/>
    </row>
    <row r="642" spans="2:11" ht="15.75" customHeight="1" x14ac:dyDescent="0.25">
      <c r="B642" s="17"/>
      <c r="I642" s="50"/>
      <c r="K642" s="50"/>
    </row>
    <row r="643" spans="2:11" ht="15.75" customHeight="1" x14ac:dyDescent="0.25">
      <c r="B643" s="17"/>
      <c r="I643" s="50"/>
      <c r="K643" s="50"/>
    </row>
    <row r="644" spans="2:11" ht="15.75" customHeight="1" x14ac:dyDescent="0.25">
      <c r="B644" s="17"/>
      <c r="I644" s="50"/>
      <c r="K644" s="50"/>
    </row>
    <row r="645" spans="2:11" ht="15.75" customHeight="1" x14ac:dyDescent="0.25">
      <c r="B645" s="17"/>
      <c r="I645" s="50"/>
      <c r="K645" s="50"/>
    </row>
    <row r="646" spans="2:11" ht="15.75" customHeight="1" x14ac:dyDescent="0.25">
      <c r="B646" s="17"/>
      <c r="I646" s="50"/>
      <c r="K646" s="50"/>
    </row>
    <row r="647" spans="2:11" ht="15.75" customHeight="1" x14ac:dyDescent="0.25">
      <c r="B647" s="17"/>
      <c r="I647" s="50"/>
      <c r="K647" s="50"/>
    </row>
    <row r="648" spans="2:11" ht="15.75" customHeight="1" x14ac:dyDescent="0.25">
      <c r="B648" s="17"/>
      <c r="I648" s="50"/>
      <c r="K648" s="50"/>
    </row>
    <row r="649" spans="2:11" ht="15.75" customHeight="1" x14ac:dyDescent="0.25">
      <c r="B649" s="17"/>
      <c r="I649" s="50"/>
      <c r="K649" s="50"/>
    </row>
    <row r="650" spans="2:11" ht="15.75" customHeight="1" x14ac:dyDescent="0.25">
      <c r="B650" s="17"/>
      <c r="I650" s="50"/>
      <c r="K650" s="50"/>
    </row>
    <row r="651" spans="2:11" ht="15.75" customHeight="1" x14ac:dyDescent="0.25">
      <c r="B651" s="17"/>
      <c r="I651" s="50"/>
      <c r="K651" s="50"/>
    </row>
    <row r="652" spans="2:11" ht="15.75" customHeight="1" x14ac:dyDescent="0.25">
      <c r="B652" s="17"/>
      <c r="I652" s="50"/>
      <c r="K652" s="50"/>
    </row>
    <row r="653" spans="2:11" ht="15.75" customHeight="1" x14ac:dyDescent="0.25">
      <c r="B653" s="17"/>
      <c r="I653" s="50"/>
      <c r="K653" s="50"/>
    </row>
    <row r="654" spans="2:11" ht="15.75" customHeight="1" x14ac:dyDescent="0.25">
      <c r="B654" s="17"/>
      <c r="I654" s="50"/>
      <c r="K654" s="50"/>
    </row>
    <row r="655" spans="2:11" ht="15.75" customHeight="1" x14ac:dyDescent="0.25">
      <c r="B655" s="17"/>
      <c r="I655" s="50"/>
      <c r="K655" s="50"/>
    </row>
    <row r="656" spans="2:11" ht="15.75" customHeight="1" x14ac:dyDescent="0.25">
      <c r="B656" s="17"/>
      <c r="I656" s="50"/>
      <c r="K656" s="50"/>
    </row>
    <row r="657" spans="2:11" ht="15.75" customHeight="1" x14ac:dyDescent="0.25">
      <c r="B657" s="17"/>
      <c r="I657" s="50"/>
      <c r="K657" s="50"/>
    </row>
    <row r="658" spans="2:11" ht="15.75" customHeight="1" x14ac:dyDescent="0.25">
      <c r="B658" s="17"/>
      <c r="I658" s="50"/>
      <c r="K658" s="50"/>
    </row>
    <row r="659" spans="2:11" ht="15.75" customHeight="1" x14ac:dyDescent="0.25">
      <c r="B659" s="17"/>
      <c r="I659" s="50"/>
      <c r="K659" s="50"/>
    </row>
    <row r="660" spans="2:11" ht="15.75" customHeight="1" x14ac:dyDescent="0.25">
      <c r="B660" s="17"/>
      <c r="I660" s="50"/>
      <c r="K660" s="50"/>
    </row>
    <row r="661" spans="2:11" ht="15.75" customHeight="1" x14ac:dyDescent="0.25">
      <c r="B661" s="17"/>
      <c r="I661" s="50"/>
      <c r="K661" s="50"/>
    </row>
    <row r="662" spans="2:11" ht="15.75" customHeight="1" x14ac:dyDescent="0.25">
      <c r="B662" s="17"/>
      <c r="I662" s="50"/>
      <c r="K662" s="50"/>
    </row>
    <row r="663" spans="2:11" ht="15.75" customHeight="1" x14ac:dyDescent="0.25">
      <c r="B663" s="17"/>
      <c r="I663" s="50"/>
      <c r="K663" s="50"/>
    </row>
    <row r="664" spans="2:11" ht="15.75" customHeight="1" x14ac:dyDescent="0.25">
      <c r="B664" s="17"/>
      <c r="I664" s="50"/>
      <c r="K664" s="50"/>
    </row>
    <row r="665" spans="2:11" ht="15.75" customHeight="1" x14ac:dyDescent="0.25">
      <c r="B665" s="17"/>
      <c r="I665" s="50"/>
      <c r="K665" s="50"/>
    </row>
    <row r="666" spans="2:11" ht="15.75" customHeight="1" x14ac:dyDescent="0.25">
      <c r="B666" s="17"/>
      <c r="I666" s="50"/>
      <c r="K666" s="50"/>
    </row>
    <row r="667" spans="2:11" ht="15.75" customHeight="1" x14ac:dyDescent="0.25">
      <c r="B667" s="17"/>
      <c r="I667" s="50"/>
      <c r="K667" s="50"/>
    </row>
    <row r="668" spans="2:11" ht="15.75" customHeight="1" x14ac:dyDescent="0.25">
      <c r="B668" s="17"/>
      <c r="I668" s="50"/>
      <c r="K668" s="50"/>
    </row>
    <row r="669" spans="2:11" ht="15.75" customHeight="1" x14ac:dyDescent="0.25">
      <c r="B669" s="17"/>
      <c r="I669" s="50"/>
      <c r="K669" s="50"/>
    </row>
    <row r="670" spans="2:11" ht="15.75" customHeight="1" x14ac:dyDescent="0.25">
      <c r="B670" s="17"/>
      <c r="I670" s="50"/>
      <c r="K670" s="50"/>
    </row>
    <row r="671" spans="2:11" ht="15.75" customHeight="1" x14ac:dyDescent="0.25">
      <c r="B671" s="17"/>
      <c r="I671" s="50"/>
      <c r="K671" s="50"/>
    </row>
    <row r="672" spans="2:11" ht="15.75" customHeight="1" x14ac:dyDescent="0.25">
      <c r="B672" s="17"/>
      <c r="I672" s="50"/>
      <c r="K672" s="50"/>
    </row>
    <row r="673" spans="2:11" ht="15.75" customHeight="1" x14ac:dyDescent="0.25">
      <c r="B673" s="17"/>
      <c r="I673" s="50"/>
      <c r="K673" s="50"/>
    </row>
    <row r="674" spans="2:11" ht="15.75" customHeight="1" x14ac:dyDescent="0.25">
      <c r="B674" s="17"/>
      <c r="I674" s="50"/>
      <c r="K674" s="50"/>
    </row>
    <row r="675" spans="2:11" ht="15.75" customHeight="1" x14ac:dyDescent="0.25">
      <c r="B675" s="17"/>
      <c r="I675" s="50"/>
      <c r="K675" s="50"/>
    </row>
    <row r="676" spans="2:11" ht="15.75" customHeight="1" x14ac:dyDescent="0.25">
      <c r="B676" s="17"/>
      <c r="I676" s="50"/>
      <c r="K676" s="50"/>
    </row>
    <row r="677" spans="2:11" ht="15.75" customHeight="1" x14ac:dyDescent="0.25">
      <c r="B677" s="17"/>
      <c r="I677" s="50"/>
      <c r="K677" s="50"/>
    </row>
    <row r="678" spans="2:11" ht="15.75" customHeight="1" x14ac:dyDescent="0.25">
      <c r="B678" s="17"/>
      <c r="I678" s="50"/>
      <c r="K678" s="50"/>
    </row>
    <row r="679" spans="2:11" ht="15.75" customHeight="1" x14ac:dyDescent="0.25">
      <c r="B679" s="17"/>
      <c r="I679" s="50"/>
      <c r="K679" s="50"/>
    </row>
    <row r="680" spans="2:11" ht="15.75" customHeight="1" x14ac:dyDescent="0.25">
      <c r="B680" s="17"/>
      <c r="I680" s="50"/>
      <c r="K680" s="50"/>
    </row>
    <row r="681" spans="2:11" ht="15.75" customHeight="1" x14ac:dyDescent="0.25">
      <c r="B681" s="17"/>
      <c r="I681" s="50"/>
      <c r="K681" s="50"/>
    </row>
    <row r="682" spans="2:11" ht="15.75" customHeight="1" x14ac:dyDescent="0.25">
      <c r="B682" s="17"/>
      <c r="I682" s="50"/>
      <c r="K682" s="50"/>
    </row>
    <row r="683" spans="2:11" ht="15.75" customHeight="1" x14ac:dyDescent="0.25">
      <c r="B683" s="17"/>
      <c r="I683" s="50"/>
      <c r="K683" s="50"/>
    </row>
    <row r="684" spans="2:11" ht="15.75" customHeight="1" x14ac:dyDescent="0.25">
      <c r="B684" s="17"/>
      <c r="I684" s="50"/>
      <c r="K684" s="50"/>
    </row>
    <row r="685" spans="2:11" ht="15.75" customHeight="1" x14ac:dyDescent="0.25">
      <c r="B685" s="17"/>
      <c r="I685" s="50"/>
      <c r="K685" s="50"/>
    </row>
    <row r="686" spans="2:11" ht="15.75" customHeight="1" x14ac:dyDescent="0.25">
      <c r="B686" s="17"/>
      <c r="I686" s="50"/>
      <c r="K686" s="50"/>
    </row>
    <row r="687" spans="2:11" ht="15.75" customHeight="1" x14ac:dyDescent="0.25">
      <c r="B687" s="17"/>
      <c r="I687" s="50"/>
      <c r="K687" s="50"/>
    </row>
    <row r="688" spans="2:11" ht="15.75" customHeight="1" x14ac:dyDescent="0.25">
      <c r="B688" s="17"/>
      <c r="I688" s="50"/>
      <c r="K688" s="50"/>
    </row>
    <row r="689" spans="2:11" ht="15.75" customHeight="1" x14ac:dyDescent="0.25">
      <c r="B689" s="17"/>
      <c r="I689" s="50"/>
      <c r="K689" s="50"/>
    </row>
    <row r="690" spans="2:11" ht="15.75" customHeight="1" x14ac:dyDescent="0.25">
      <c r="B690" s="17"/>
      <c r="I690" s="50"/>
      <c r="K690" s="50"/>
    </row>
    <row r="691" spans="2:11" ht="15.75" customHeight="1" x14ac:dyDescent="0.25">
      <c r="B691" s="17"/>
      <c r="I691" s="50"/>
      <c r="K691" s="50"/>
    </row>
    <row r="692" spans="2:11" ht="15.75" customHeight="1" x14ac:dyDescent="0.25">
      <c r="B692" s="17"/>
      <c r="I692" s="50"/>
      <c r="K692" s="50"/>
    </row>
    <row r="693" spans="2:11" ht="15.75" customHeight="1" x14ac:dyDescent="0.25">
      <c r="B693" s="17"/>
      <c r="I693" s="50"/>
      <c r="K693" s="50"/>
    </row>
    <row r="694" spans="2:11" ht="15.75" customHeight="1" x14ac:dyDescent="0.25">
      <c r="B694" s="17"/>
      <c r="I694" s="50"/>
      <c r="K694" s="50"/>
    </row>
    <row r="695" spans="2:11" ht="15.75" customHeight="1" x14ac:dyDescent="0.25">
      <c r="B695" s="17"/>
      <c r="I695" s="50"/>
      <c r="K695" s="50"/>
    </row>
    <row r="696" spans="2:11" ht="15.75" customHeight="1" x14ac:dyDescent="0.25">
      <c r="B696" s="17"/>
      <c r="I696" s="50"/>
      <c r="K696" s="50"/>
    </row>
    <row r="697" spans="2:11" ht="15.75" customHeight="1" x14ac:dyDescent="0.25">
      <c r="B697" s="17"/>
      <c r="I697" s="50"/>
      <c r="K697" s="50"/>
    </row>
    <row r="698" spans="2:11" ht="15.75" customHeight="1" x14ac:dyDescent="0.25">
      <c r="B698" s="17"/>
      <c r="I698" s="50"/>
      <c r="K698" s="50"/>
    </row>
    <row r="699" spans="2:11" ht="15.75" customHeight="1" x14ac:dyDescent="0.25">
      <c r="B699" s="17"/>
      <c r="I699" s="50"/>
      <c r="K699" s="50"/>
    </row>
    <row r="700" spans="2:11" ht="15.75" customHeight="1" x14ac:dyDescent="0.25">
      <c r="B700" s="17"/>
      <c r="I700" s="50"/>
      <c r="K700" s="50"/>
    </row>
    <row r="701" spans="2:11" ht="15.75" customHeight="1" x14ac:dyDescent="0.25">
      <c r="B701" s="17"/>
      <c r="I701" s="50"/>
      <c r="K701" s="50"/>
    </row>
    <row r="702" spans="2:11" ht="15.75" customHeight="1" x14ac:dyDescent="0.25">
      <c r="B702" s="17"/>
      <c r="I702" s="50"/>
      <c r="K702" s="50"/>
    </row>
    <row r="703" spans="2:11" ht="15.75" customHeight="1" x14ac:dyDescent="0.25">
      <c r="B703" s="17"/>
      <c r="I703" s="50"/>
      <c r="K703" s="50"/>
    </row>
    <row r="704" spans="2:11" ht="15.75" customHeight="1" x14ac:dyDescent="0.25">
      <c r="B704" s="17"/>
      <c r="I704" s="50"/>
      <c r="K704" s="50"/>
    </row>
    <row r="705" spans="2:11" ht="15.75" customHeight="1" x14ac:dyDescent="0.25">
      <c r="B705" s="17"/>
      <c r="I705" s="50"/>
      <c r="K705" s="50"/>
    </row>
    <row r="706" spans="2:11" ht="15.75" customHeight="1" x14ac:dyDescent="0.25">
      <c r="B706" s="17"/>
      <c r="I706" s="50"/>
      <c r="K706" s="50"/>
    </row>
    <row r="707" spans="2:11" ht="15.75" customHeight="1" x14ac:dyDescent="0.25">
      <c r="B707" s="17"/>
      <c r="I707" s="50"/>
      <c r="K707" s="50"/>
    </row>
    <row r="708" spans="2:11" ht="15.75" customHeight="1" x14ac:dyDescent="0.25">
      <c r="B708" s="17"/>
      <c r="I708" s="50"/>
      <c r="K708" s="50"/>
    </row>
    <row r="709" spans="2:11" ht="15.75" customHeight="1" x14ac:dyDescent="0.25">
      <c r="B709" s="17"/>
      <c r="I709" s="50"/>
      <c r="K709" s="50"/>
    </row>
    <row r="710" spans="2:11" ht="15.75" customHeight="1" x14ac:dyDescent="0.25">
      <c r="B710" s="17"/>
      <c r="I710" s="50"/>
      <c r="K710" s="50"/>
    </row>
    <row r="711" spans="2:11" ht="15.75" customHeight="1" x14ac:dyDescent="0.25">
      <c r="B711" s="17"/>
      <c r="I711" s="50"/>
      <c r="K711" s="50"/>
    </row>
    <row r="712" spans="2:11" ht="15.75" customHeight="1" x14ac:dyDescent="0.25">
      <c r="B712" s="17"/>
      <c r="I712" s="50"/>
      <c r="K712" s="50"/>
    </row>
    <row r="713" spans="2:11" ht="15.75" customHeight="1" x14ac:dyDescent="0.25">
      <c r="B713" s="17"/>
      <c r="I713" s="50"/>
      <c r="K713" s="50"/>
    </row>
    <row r="714" spans="2:11" ht="15.75" customHeight="1" x14ac:dyDescent="0.25">
      <c r="B714" s="17"/>
      <c r="I714" s="50"/>
      <c r="K714" s="50"/>
    </row>
    <row r="715" spans="2:11" ht="15.75" customHeight="1" x14ac:dyDescent="0.25">
      <c r="B715" s="17"/>
      <c r="I715" s="50"/>
      <c r="K715" s="50"/>
    </row>
    <row r="716" spans="2:11" ht="15.75" customHeight="1" x14ac:dyDescent="0.25">
      <c r="B716" s="17"/>
      <c r="I716" s="50"/>
      <c r="K716" s="50"/>
    </row>
    <row r="717" spans="2:11" ht="15.75" customHeight="1" x14ac:dyDescent="0.25">
      <c r="B717" s="17"/>
      <c r="I717" s="50"/>
      <c r="K717" s="50"/>
    </row>
    <row r="718" spans="2:11" ht="15.75" customHeight="1" x14ac:dyDescent="0.25">
      <c r="B718" s="17"/>
      <c r="I718" s="50"/>
      <c r="K718" s="50"/>
    </row>
    <row r="719" spans="2:11" ht="15.75" customHeight="1" x14ac:dyDescent="0.25">
      <c r="B719" s="17"/>
      <c r="I719" s="50"/>
      <c r="K719" s="50"/>
    </row>
    <row r="720" spans="2:11" ht="15.75" customHeight="1" x14ac:dyDescent="0.25">
      <c r="B720" s="17"/>
      <c r="I720" s="50"/>
      <c r="K720" s="50"/>
    </row>
    <row r="721" spans="2:11" ht="15.75" customHeight="1" x14ac:dyDescent="0.25">
      <c r="B721" s="17"/>
      <c r="I721" s="50"/>
      <c r="K721" s="50"/>
    </row>
    <row r="722" spans="2:11" ht="15.75" customHeight="1" x14ac:dyDescent="0.25">
      <c r="B722" s="17"/>
      <c r="I722" s="50"/>
      <c r="K722" s="50"/>
    </row>
    <row r="723" spans="2:11" ht="15.75" customHeight="1" x14ac:dyDescent="0.25">
      <c r="B723" s="17"/>
      <c r="I723" s="50"/>
      <c r="K723" s="50"/>
    </row>
    <row r="724" spans="2:11" ht="15.75" customHeight="1" x14ac:dyDescent="0.25">
      <c r="B724" s="17"/>
      <c r="I724" s="50"/>
      <c r="K724" s="50"/>
    </row>
    <row r="725" spans="2:11" ht="15.75" customHeight="1" x14ac:dyDescent="0.25">
      <c r="B725" s="17"/>
      <c r="I725" s="50"/>
      <c r="K725" s="50"/>
    </row>
    <row r="726" spans="2:11" ht="15.75" customHeight="1" x14ac:dyDescent="0.25">
      <c r="B726" s="17"/>
      <c r="I726" s="50"/>
      <c r="K726" s="50"/>
    </row>
    <row r="727" spans="2:11" ht="15.75" customHeight="1" x14ac:dyDescent="0.25">
      <c r="B727" s="17"/>
      <c r="I727" s="50"/>
      <c r="K727" s="50"/>
    </row>
    <row r="728" spans="2:11" ht="15.75" customHeight="1" x14ac:dyDescent="0.25">
      <c r="B728" s="17"/>
      <c r="I728" s="50"/>
      <c r="K728" s="50"/>
    </row>
    <row r="729" spans="2:11" ht="15.75" customHeight="1" x14ac:dyDescent="0.25">
      <c r="B729" s="17"/>
      <c r="I729" s="50"/>
      <c r="K729" s="50"/>
    </row>
    <row r="730" spans="2:11" ht="15.75" customHeight="1" x14ac:dyDescent="0.25">
      <c r="B730" s="17"/>
      <c r="I730" s="50"/>
      <c r="K730" s="50"/>
    </row>
    <row r="731" spans="2:11" ht="15.75" customHeight="1" x14ac:dyDescent="0.25">
      <c r="B731" s="17"/>
      <c r="I731" s="50"/>
      <c r="K731" s="50"/>
    </row>
    <row r="732" spans="2:11" ht="15.75" customHeight="1" x14ac:dyDescent="0.25">
      <c r="B732" s="17"/>
      <c r="I732" s="50"/>
      <c r="K732" s="50"/>
    </row>
    <row r="733" spans="2:11" ht="15.75" customHeight="1" x14ac:dyDescent="0.25">
      <c r="B733" s="17"/>
      <c r="I733" s="50"/>
      <c r="K733" s="50"/>
    </row>
    <row r="734" spans="2:11" ht="15.75" customHeight="1" x14ac:dyDescent="0.25">
      <c r="B734" s="17"/>
      <c r="I734" s="50"/>
      <c r="K734" s="50"/>
    </row>
    <row r="735" spans="2:11" ht="15.75" customHeight="1" x14ac:dyDescent="0.25">
      <c r="B735" s="17"/>
      <c r="I735" s="50"/>
      <c r="K735" s="50"/>
    </row>
    <row r="736" spans="2:11" ht="15.75" customHeight="1" x14ac:dyDescent="0.25">
      <c r="B736" s="17"/>
      <c r="I736" s="50"/>
      <c r="K736" s="50"/>
    </row>
    <row r="737" spans="2:11" ht="15.75" customHeight="1" x14ac:dyDescent="0.25">
      <c r="B737" s="17"/>
      <c r="I737" s="50"/>
      <c r="K737" s="50"/>
    </row>
    <row r="738" spans="2:11" ht="15.75" customHeight="1" x14ac:dyDescent="0.25">
      <c r="B738" s="17"/>
      <c r="I738" s="50"/>
      <c r="K738" s="50"/>
    </row>
    <row r="739" spans="2:11" ht="15.75" customHeight="1" x14ac:dyDescent="0.25">
      <c r="B739" s="17"/>
      <c r="I739" s="50"/>
      <c r="K739" s="50"/>
    </row>
    <row r="740" spans="2:11" ht="15.75" customHeight="1" x14ac:dyDescent="0.25">
      <c r="B740" s="17"/>
      <c r="I740" s="50"/>
      <c r="K740" s="50"/>
    </row>
    <row r="741" spans="2:11" ht="15.75" customHeight="1" x14ac:dyDescent="0.25">
      <c r="B741" s="17"/>
      <c r="I741" s="50"/>
      <c r="K741" s="50"/>
    </row>
    <row r="742" spans="2:11" ht="15.75" customHeight="1" x14ac:dyDescent="0.25">
      <c r="B742" s="17"/>
      <c r="I742" s="50"/>
      <c r="K742" s="50"/>
    </row>
    <row r="743" spans="2:11" ht="15.75" customHeight="1" x14ac:dyDescent="0.25">
      <c r="B743" s="17"/>
      <c r="I743" s="50"/>
      <c r="K743" s="50"/>
    </row>
    <row r="744" spans="2:11" ht="15.75" customHeight="1" x14ac:dyDescent="0.25">
      <c r="B744" s="17"/>
      <c r="I744" s="50"/>
      <c r="K744" s="50"/>
    </row>
    <row r="745" spans="2:11" ht="15.75" customHeight="1" x14ac:dyDescent="0.25">
      <c r="B745" s="17"/>
      <c r="I745" s="50"/>
      <c r="K745" s="50"/>
    </row>
    <row r="746" spans="2:11" ht="15.75" customHeight="1" x14ac:dyDescent="0.25">
      <c r="B746" s="17"/>
      <c r="I746" s="50"/>
      <c r="K746" s="50"/>
    </row>
    <row r="747" spans="2:11" ht="15.75" customHeight="1" x14ac:dyDescent="0.25">
      <c r="B747" s="17"/>
      <c r="I747" s="50"/>
      <c r="K747" s="50"/>
    </row>
    <row r="748" spans="2:11" ht="15.75" customHeight="1" x14ac:dyDescent="0.25">
      <c r="B748" s="17"/>
      <c r="I748" s="50"/>
      <c r="K748" s="50"/>
    </row>
    <row r="749" spans="2:11" ht="15.75" customHeight="1" x14ac:dyDescent="0.25">
      <c r="B749" s="17"/>
      <c r="I749" s="50"/>
      <c r="K749" s="50"/>
    </row>
    <row r="750" spans="2:11" ht="15.75" customHeight="1" x14ac:dyDescent="0.25">
      <c r="B750" s="17"/>
      <c r="I750" s="50"/>
      <c r="K750" s="50"/>
    </row>
    <row r="751" spans="2:11" ht="15.75" customHeight="1" x14ac:dyDescent="0.25">
      <c r="B751" s="17"/>
      <c r="I751" s="50"/>
      <c r="K751" s="50"/>
    </row>
    <row r="752" spans="2:11" ht="15.75" customHeight="1" x14ac:dyDescent="0.25">
      <c r="B752" s="17"/>
      <c r="I752" s="50"/>
      <c r="K752" s="50"/>
    </row>
    <row r="753" spans="2:11" ht="15.75" customHeight="1" x14ac:dyDescent="0.25">
      <c r="B753" s="17"/>
      <c r="I753" s="50"/>
      <c r="K753" s="50"/>
    </row>
    <row r="754" spans="2:11" ht="15.75" customHeight="1" x14ac:dyDescent="0.25">
      <c r="B754" s="17"/>
      <c r="I754" s="50"/>
      <c r="K754" s="50"/>
    </row>
    <row r="755" spans="2:11" ht="15.75" customHeight="1" x14ac:dyDescent="0.25">
      <c r="B755" s="17"/>
      <c r="I755" s="50"/>
      <c r="K755" s="50"/>
    </row>
    <row r="756" spans="2:11" ht="15.75" customHeight="1" x14ac:dyDescent="0.25">
      <c r="B756" s="17"/>
      <c r="I756" s="50"/>
      <c r="K756" s="50"/>
    </row>
    <row r="757" spans="2:11" ht="15.75" customHeight="1" x14ac:dyDescent="0.25">
      <c r="B757" s="17"/>
      <c r="I757" s="50"/>
      <c r="K757" s="50"/>
    </row>
    <row r="758" spans="2:11" ht="15.75" customHeight="1" x14ac:dyDescent="0.25">
      <c r="B758" s="17"/>
      <c r="I758" s="50"/>
      <c r="K758" s="50"/>
    </row>
    <row r="759" spans="2:11" ht="15.75" customHeight="1" x14ac:dyDescent="0.25">
      <c r="B759" s="17"/>
      <c r="I759" s="50"/>
      <c r="K759" s="50"/>
    </row>
    <row r="760" spans="2:11" ht="15.75" customHeight="1" x14ac:dyDescent="0.25">
      <c r="B760" s="17"/>
      <c r="I760" s="50"/>
      <c r="K760" s="50"/>
    </row>
    <row r="761" spans="2:11" ht="15.75" customHeight="1" x14ac:dyDescent="0.25">
      <c r="B761" s="17"/>
      <c r="I761" s="50"/>
      <c r="K761" s="50"/>
    </row>
    <row r="762" spans="2:11" ht="15.75" customHeight="1" x14ac:dyDescent="0.25">
      <c r="B762" s="17"/>
      <c r="I762" s="50"/>
      <c r="K762" s="50"/>
    </row>
    <row r="763" spans="2:11" ht="15.75" customHeight="1" x14ac:dyDescent="0.25">
      <c r="B763" s="17"/>
      <c r="I763" s="50"/>
      <c r="K763" s="50"/>
    </row>
    <row r="764" spans="2:11" ht="15.75" customHeight="1" x14ac:dyDescent="0.25">
      <c r="B764" s="17"/>
      <c r="I764" s="50"/>
      <c r="K764" s="50"/>
    </row>
    <row r="765" spans="2:11" ht="15.75" customHeight="1" x14ac:dyDescent="0.25">
      <c r="B765" s="17"/>
      <c r="I765" s="50"/>
      <c r="K765" s="50"/>
    </row>
    <row r="766" spans="2:11" ht="15.75" customHeight="1" x14ac:dyDescent="0.25">
      <c r="B766" s="17"/>
      <c r="I766" s="50"/>
      <c r="K766" s="50"/>
    </row>
    <row r="767" spans="2:11" ht="15.75" customHeight="1" x14ac:dyDescent="0.25">
      <c r="B767" s="17"/>
      <c r="I767" s="50"/>
      <c r="K767" s="50"/>
    </row>
    <row r="768" spans="2:11" ht="15.75" customHeight="1" x14ac:dyDescent="0.25">
      <c r="B768" s="17"/>
      <c r="I768" s="50"/>
      <c r="K768" s="50"/>
    </row>
    <row r="769" spans="2:11" ht="15.75" customHeight="1" x14ac:dyDescent="0.25">
      <c r="B769" s="17"/>
      <c r="I769" s="50"/>
      <c r="K769" s="50"/>
    </row>
    <row r="770" spans="2:11" ht="15.75" customHeight="1" x14ac:dyDescent="0.25">
      <c r="B770" s="17"/>
      <c r="I770" s="50"/>
      <c r="K770" s="50"/>
    </row>
    <row r="771" spans="2:11" ht="15.75" customHeight="1" x14ac:dyDescent="0.25">
      <c r="B771" s="17"/>
      <c r="I771" s="50"/>
      <c r="K771" s="50"/>
    </row>
    <row r="772" spans="2:11" ht="15.75" customHeight="1" x14ac:dyDescent="0.25">
      <c r="B772" s="17"/>
      <c r="I772" s="50"/>
      <c r="K772" s="50"/>
    </row>
    <row r="773" spans="2:11" ht="15.75" customHeight="1" x14ac:dyDescent="0.25">
      <c r="B773" s="17"/>
      <c r="I773" s="50"/>
      <c r="K773" s="50"/>
    </row>
    <row r="774" spans="2:11" ht="15.75" customHeight="1" x14ac:dyDescent="0.25">
      <c r="B774" s="17"/>
      <c r="I774" s="50"/>
      <c r="K774" s="50"/>
    </row>
    <row r="775" spans="2:11" ht="15.75" customHeight="1" x14ac:dyDescent="0.25">
      <c r="B775" s="17"/>
      <c r="I775" s="50"/>
      <c r="K775" s="50"/>
    </row>
    <row r="776" spans="2:11" ht="15.75" customHeight="1" x14ac:dyDescent="0.25">
      <c r="B776" s="17"/>
      <c r="I776" s="50"/>
      <c r="K776" s="50"/>
    </row>
    <row r="777" spans="2:11" ht="15.75" customHeight="1" x14ac:dyDescent="0.25">
      <c r="B777" s="17"/>
      <c r="I777" s="50"/>
      <c r="K777" s="50"/>
    </row>
    <row r="778" spans="2:11" ht="15.75" customHeight="1" x14ac:dyDescent="0.25">
      <c r="B778" s="17"/>
      <c r="I778" s="50"/>
      <c r="K778" s="50"/>
    </row>
    <row r="779" spans="2:11" ht="15.75" customHeight="1" x14ac:dyDescent="0.25">
      <c r="B779" s="17"/>
      <c r="I779" s="50"/>
      <c r="K779" s="50"/>
    </row>
    <row r="780" spans="2:11" ht="15.75" customHeight="1" x14ac:dyDescent="0.25">
      <c r="B780" s="17"/>
      <c r="I780" s="50"/>
      <c r="K780" s="50"/>
    </row>
    <row r="781" spans="2:11" ht="15.75" customHeight="1" x14ac:dyDescent="0.25">
      <c r="B781" s="17"/>
      <c r="I781" s="50"/>
      <c r="K781" s="50"/>
    </row>
    <row r="782" spans="2:11" ht="15.75" customHeight="1" x14ac:dyDescent="0.25">
      <c r="B782" s="17"/>
      <c r="I782" s="50"/>
      <c r="K782" s="50"/>
    </row>
    <row r="783" spans="2:11" ht="15.75" customHeight="1" x14ac:dyDescent="0.25">
      <c r="B783" s="17"/>
      <c r="I783" s="50"/>
      <c r="K783" s="50"/>
    </row>
    <row r="784" spans="2:11" ht="15.75" customHeight="1" x14ac:dyDescent="0.25">
      <c r="B784" s="17"/>
      <c r="I784" s="50"/>
      <c r="K784" s="50"/>
    </row>
    <row r="785" spans="2:11" ht="15.75" customHeight="1" x14ac:dyDescent="0.25">
      <c r="B785" s="17"/>
      <c r="I785" s="50"/>
      <c r="K785" s="50"/>
    </row>
    <row r="786" spans="2:11" ht="15.75" customHeight="1" x14ac:dyDescent="0.25">
      <c r="B786" s="17"/>
      <c r="I786" s="50"/>
      <c r="K786" s="50"/>
    </row>
    <row r="787" spans="2:11" ht="15.75" customHeight="1" x14ac:dyDescent="0.25">
      <c r="B787" s="17"/>
      <c r="I787" s="50"/>
      <c r="K787" s="50"/>
    </row>
    <row r="788" spans="2:11" ht="15.75" customHeight="1" x14ac:dyDescent="0.25">
      <c r="B788" s="17"/>
      <c r="I788" s="50"/>
      <c r="K788" s="50"/>
    </row>
    <row r="789" spans="2:11" ht="15.75" customHeight="1" x14ac:dyDescent="0.25">
      <c r="B789" s="17"/>
      <c r="I789" s="50"/>
      <c r="K789" s="50"/>
    </row>
    <row r="790" spans="2:11" ht="15.75" customHeight="1" x14ac:dyDescent="0.25">
      <c r="B790" s="17"/>
      <c r="I790" s="50"/>
      <c r="K790" s="50"/>
    </row>
    <row r="791" spans="2:11" ht="15.75" customHeight="1" x14ac:dyDescent="0.25">
      <c r="B791" s="17"/>
      <c r="I791" s="50"/>
      <c r="K791" s="50"/>
    </row>
    <row r="792" spans="2:11" ht="15.75" customHeight="1" x14ac:dyDescent="0.25">
      <c r="B792" s="17"/>
      <c r="I792" s="50"/>
      <c r="K792" s="50"/>
    </row>
    <row r="793" spans="2:11" ht="15.75" customHeight="1" x14ac:dyDescent="0.25">
      <c r="B793" s="17"/>
      <c r="I793" s="50"/>
      <c r="K793" s="50"/>
    </row>
    <row r="794" spans="2:11" ht="15.75" customHeight="1" x14ac:dyDescent="0.25">
      <c r="B794" s="17"/>
      <c r="I794" s="50"/>
      <c r="K794" s="50"/>
    </row>
    <row r="795" spans="2:11" ht="15.75" customHeight="1" x14ac:dyDescent="0.25">
      <c r="B795" s="17"/>
      <c r="I795" s="50"/>
      <c r="K795" s="50"/>
    </row>
    <row r="796" spans="2:11" ht="15.75" customHeight="1" x14ac:dyDescent="0.25">
      <c r="B796" s="17"/>
      <c r="I796" s="50"/>
      <c r="K796" s="50"/>
    </row>
    <row r="797" spans="2:11" ht="15.75" customHeight="1" x14ac:dyDescent="0.25">
      <c r="B797" s="17"/>
      <c r="I797" s="50"/>
      <c r="K797" s="50"/>
    </row>
    <row r="798" spans="2:11" ht="15.75" customHeight="1" x14ac:dyDescent="0.25">
      <c r="B798" s="17"/>
      <c r="I798" s="50"/>
      <c r="K798" s="50"/>
    </row>
    <row r="799" spans="2:11" ht="15.75" customHeight="1" x14ac:dyDescent="0.25">
      <c r="B799" s="17"/>
      <c r="I799" s="50"/>
      <c r="K799" s="50"/>
    </row>
    <row r="800" spans="2:11" ht="15.75" customHeight="1" x14ac:dyDescent="0.25">
      <c r="B800" s="17"/>
      <c r="I800" s="50"/>
      <c r="K800" s="50"/>
    </row>
    <row r="801" spans="2:11" ht="15.75" customHeight="1" x14ac:dyDescent="0.25">
      <c r="B801" s="17"/>
      <c r="I801" s="50"/>
      <c r="K801" s="50"/>
    </row>
    <row r="802" spans="2:11" ht="15.75" customHeight="1" x14ac:dyDescent="0.25">
      <c r="B802" s="17"/>
      <c r="I802" s="50"/>
      <c r="K802" s="50"/>
    </row>
    <row r="803" spans="2:11" ht="15.75" customHeight="1" x14ac:dyDescent="0.25">
      <c r="B803" s="17"/>
      <c r="I803" s="50"/>
      <c r="K803" s="50"/>
    </row>
    <row r="804" spans="2:11" ht="15.75" customHeight="1" x14ac:dyDescent="0.25">
      <c r="B804" s="17"/>
      <c r="I804" s="50"/>
      <c r="K804" s="50"/>
    </row>
    <row r="805" spans="2:11" ht="15.75" customHeight="1" x14ac:dyDescent="0.25">
      <c r="B805" s="17"/>
      <c r="I805" s="50"/>
      <c r="K805" s="50"/>
    </row>
    <row r="806" spans="2:11" ht="15.75" customHeight="1" x14ac:dyDescent="0.25">
      <c r="B806" s="17"/>
      <c r="I806" s="50"/>
      <c r="K806" s="50"/>
    </row>
    <row r="807" spans="2:11" ht="15.75" customHeight="1" x14ac:dyDescent="0.25">
      <c r="B807" s="17"/>
      <c r="I807" s="50"/>
      <c r="K807" s="50"/>
    </row>
    <row r="808" spans="2:11" ht="15.75" customHeight="1" x14ac:dyDescent="0.25">
      <c r="B808" s="17"/>
      <c r="I808" s="50"/>
      <c r="K808" s="50"/>
    </row>
    <row r="809" spans="2:11" ht="15.75" customHeight="1" x14ac:dyDescent="0.25">
      <c r="B809" s="17"/>
      <c r="I809" s="50"/>
      <c r="K809" s="50"/>
    </row>
    <row r="810" spans="2:11" ht="15.75" customHeight="1" x14ac:dyDescent="0.25">
      <c r="B810" s="17"/>
      <c r="I810" s="50"/>
      <c r="K810" s="50"/>
    </row>
    <row r="811" spans="2:11" ht="15.75" customHeight="1" x14ac:dyDescent="0.25">
      <c r="B811" s="17"/>
      <c r="I811" s="50"/>
      <c r="K811" s="50"/>
    </row>
    <row r="812" spans="2:11" ht="15.75" customHeight="1" x14ac:dyDescent="0.25">
      <c r="B812" s="17"/>
      <c r="I812" s="50"/>
      <c r="K812" s="50"/>
    </row>
    <row r="813" spans="2:11" ht="15.75" customHeight="1" x14ac:dyDescent="0.25">
      <c r="B813" s="17"/>
      <c r="I813" s="50"/>
      <c r="K813" s="50"/>
    </row>
    <row r="814" spans="2:11" ht="15.75" customHeight="1" x14ac:dyDescent="0.25">
      <c r="B814" s="17"/>
      <c r="I814" s="50"/>
      <c r="K814" s="50"/>
    </row>
    <row r="815" spans="2:11" ht="15.75" customHeight="1" x14ac:dyDescent="0.25">
      <c r="B815" s="17"/>
      <c r="I815" s="50"/>
      <c r="K815" s="50"/>
    </row>
    <row r="816" spans="2:11" ht="15.75" customHeight="1" x14ac:dyDescent="0.25">
      <c r="B816" s="17"/>
      <c r="I816" s="50"/>
      <c r="K816" s="50"/>
    </row>
    <row r="817" spans="2:11" ht="15.75" customHeight="1" x14ac:dyDescent="0.25">
      <c r="B817" s="17"/>
      <c r="I817" s="50"/>
      <c r="K817" s="50"/>
    </row>
    <row r="818" spans="2:11" ht="15.75" customHeight="1" x14ac:dyDescent="0.25">
      <c r="B818" s="17"/>
      <c r="I818" s="50"/>
      <c r="K818" s="50"/>
    </row>
    <row r="819" spans="2:11" ht="15.75" customHeight="1" x14ac:dyDescent="0.25">
      <c r="B819" s="17"/>
      <c r="I819" s="50"/>
      <c r="K819" s="50"/>
    </row>
    <row r="820" spans="2:11" ht="15.75" customHeight="1" x14ac:dyDescent="0.25">
      <c r="B820" s="17"/>
      <c r="I820" s="50"/>
      <c r="K820" s="50"/>
    </row>
    <row r="821" spans="2:11" ht="15.75" customHeight="1" x14ac:dyDescent="0.25">
      <c r="B821" s="17"/>
      <c r="I821" s="50"/>
      <c r="K821" s="50"/>
    </row>
    <row r="822" spans="2:11" ht="15.75" customHeight="1" x14ac:dyDescent="0.25">
      <c r="B822" s="17"/>
      <c r="I822" s="50"/>
      <c r="K822" s="50"/>
    </row>
    <row r="823" spans="2:11" ht="15.75" customHeight="1" x14ac:dyDescent="0.25">
      <c r="B823" s="17"/>
      <c r="I823" s="50"/>
      <c r="K823" s="50"/>
    </row>
    <row r="824" spans="2:11" ht="15.75" customHeight="1" x14ac:dyDescent="0.25">
      <c r="B824" s="17"/>
      <c r="I824" s="50"/>
      <c r="K824" s="50"/>
    </row>
    <row r="825" spans="2:11" ht="15.75" customHeight="1" x14ac:dyDescent="0.25">
      <c r="B825" s="17"/>
      <c r="I825" s="50"/>
      <c r="K825" s="50"/>
    </row>
    <row r="826" spans="2:11" ht="15.75" customHeight="1" x14ac:dyDescent="0.25">
      <c r="B826" s="17"/>
      <c r="I826" s="50"/>
      <c r="K826" s="50"/>
    </row>
    <row r="827" spans="2:11" ht="15.75" customHeight="1" x14ac:dyDescent="0.25">
      <c r="B827" s="17"/>
      <c r="I827" s="50"/>
      <c r="K827" s="50"/>
    </row>
    <row r="828" spans="2:11" ht="15.75" customHeight="1" x14ac:dyDescent="0.25">
      <c r="B828" s="17"/>
      <c r="I828" s="50"/>
      <c r="K828" s="50"/>
    </row>
    <row r="829" spans="2:11" ht="15.75" customHeight="1" x14ac:dyDescent="0.25">
      <c r="B829" s="17"/>
      <c r="I829" s="50"/>
      <c r="K829" s="50"/>
    </row>
    <row r="830" spans="2:11" ht="15.75" customHeight="1" x14ac:dyDescent="0.25">
      <c r="B830" s="17"/>
      <c r="I830" s="50"/>
      <c r="K830" s="50"/>
    </row>
    <row r="831" spans="2:11" ht="15.75" customHeight="1" x14ac:dyDescent="0.25">
      <c r="B831" s="17"/>
      <c r="I831" s="50"/>
      <c r="K831" s="50"/>
    </row>
    <row r="832" spans="2:11" ht="15.75" customHeight="1" x14ac:dyDescent="0.25">
      <c r="B832" s="17"/>
      <c r="I832" s="50"/>
      <c r="K832" s="50"/>
    </row>
    <row r="833" spans="2:11" ht="15.75" customHeight="1" x14ac:dyDescent="0.25">
      <c r="B833" s="17"/>
      <c r="I833" s="50"/>
      <c r="K833" s="50"/>
    </row>
    <row r="834" spans="2:11" ht="15.75" customHeight="1" x14ac:dyDescent="0.25">
      <c r="B834" s="17"/>
      <c r="I834" s="50"/>
      <c r="K834" s="50"/>
    </row>
    <row r="835" spans="2:11" ht="15.75" customHeight="1" x14ac:dyDescent="0.25">
      <c r="B835" s="17"/>
      <c r="I835" s="50"/>
      <c r="K835" s="50"/>
    </row>
    <row r="836" spans="2:11" ht="15.75" customHeight="1" x14ac:dyDescent="0.25">
      <c r="B836" s="17"/>
      <c r="I836" s="50"/>
      <c r="K836" s="50"/>
    </row>
    <row r="837" spans="2:11" ht="15.75" customHeight="1" x14ac:dyDescent="0.25">
      <c r="B837" s="17"/>
      <c r="I837" s="50"/>
      <c r="K837" s="50"/>
    </row>
    <row r="838" spans="2:11" ht="15.75" customHeight="1" x14ac:dyDescent="0.25">
      <c r="B838" s="17"/>
      <c r="I838" s="50"/>
      <c r="K838" s="50"/>
    </row>
    <row r="839" spans="2:11" ht="15.75" customHeight="1" x14ac:dyDescent="0.25">
      <c r="B839" s="17"/>
      <c r="I839" s="50"/>
      <c r="K839" s="50"/>
    </row>
    <row r="840" spans="2:11" ht="15.75" customHeight="1" x14ac:dyDescent="0.25">
      <c r="B840" s="17"/>
      <c r="I840" s="50"/>
      <c r="K840" s="50"/>
    </row>
    <row r="841" spans="2:11" ht="15.75" customHeight="1" x14ac:dyDescent="0.25">
      <c r="B841" s="17"/>
      <c r="I841" s="50"/>
      <c r="K841" s="50"/>
    </row>
    <row r="842" spans="2:11" ht="15.75" customHeight="1" x14ac:dyDescent="0.25">
      <c r="B842" s="17"/>
      <c r="I842" s="50"/>
      <c r="K842" s="50"/>
    </row>
    <row r="843" spans="2:11" ht="15.75" customHeight="1" x14ac:dyDescent="0.25">
      <c r="B843" s="17"/>
      <c r="I843" s="50"/>
      <c r="K843" s="50"/>
    </row>
    <row r="844" spans="2:11" ht="15.75" customHeight="1" x14ac:dyDescent="0.25">
      <c r="B844" s="17"/>
      <c r="I844" s="50"/>
      <c r="K844" s="50"/>
    </row>
    <row r="845" spans="2:11" ht="15.75" customHeight="1" x14ac:dyDescent="0.25">
      <c r="B845" s="17"/>
      <c r="I845" s="50"/>
      <c r="K845" s="50"/>
    </row>
    <row r="846" spans="2:11" ht="15.75" customHeight="1" x14ac:dyDescent="0.25">
      <c r="B846" s="17"/>
      <c r="I846" s="50"/>
      <c r="K846" s="50"/>
    </row>
    <row r="847" spans="2:11" ht="15.75" customHeight="1" x14ac:dyDescent="0.25">
      <c r="B847" s="17"/>
      <c r="I847" s="50"/>
      <c r="K847" s="50"/>
    </row>
    <row r="848" spans="2:11" ht="15.75" customHeight="1" x14ac:dyDescent="0.25">
      <c r="B848" s="17"/>
      <c r="I848" s="50"/>
      <c r="K848" s="50"/>
    </row>
    <row r="849" spans="2:11" ht="15.75" customHeight="1" x14ac:dyDescent="0.25">
      <c r="B849" s="17"/>
      <c r="I849" s="50"/>
      <c r="K849" s="50"/>
    </row>
    <row r="850" spans="2:11" ht="15.75" customHeight="1" x14ac:dyDescent="0.25">
      <c r="B850" s="17"/>
      <c r="I850" s="50"/>
      <c r="K850" s="50"/>
    </row>
    <row r="851" spans="2:11" ht="15.75" customHeight="1" x14ac:dyDescent="0.25">
      <c r="B851" s="17"/>
      <c r="I851" s="50"/>
      <c r="K851" s="50"/>
    </row>
    <row r="852" spans="2:11" ht="15.75" customHeight="1" x14ac:dyDescent="0.25">
      <c r="B852" s="17"/>
      <c r="I852" s="50"/>
      <c r="K852" s="50"/>
    </row>
    <row r="853" spans="2:11" ht="15.75" customHeight="1" x14ac:dyDescent="0.25">
      <c r="B853" s="17"/>
      <c r="I853" s="50"/>
      <c r="K853" s="50"/>
    </row>
    <row r="854" spans="2:11" ht="15.75" customHeight="1" x14ac:dyDescent="0.25">
      <c r="B854" s="17"/>
      <c r="I854" s="50"/>
      <c r="K854" s="50"/>
    </row>
    <row r="855" spans="2:11" ht="15.75" customHeight="1" x14ac:dyDescent="0.25">
      <c r="B855" s="17"/>
      <c r="I855" s="50"/>
      <c r="K855" s="50"/>
    </row>
    <row r="856" spans="2:11" ht="15.75" customHeight="1" x14ac:dyDescent="0.25">
      <c r="B856" s="17"/>
      <c r="I856" s="50"/>
      <c r="K856" s="50"/>
    </row>
    <row r="857" spans="2:11" ht="15.75" customHeight="1" x14ac:dyDescent="0.25">
      <c r="B857" s="17"/>
      <c r="I857" s="50"/>
      <c r="K857" s="50"/>
    </row>
    <row r="858" spans="2:11" ht="15.75" customHeight="1" x14ac:dyDescent="0.25">
      <c r="B858" s="17"/>
      <c r="I858" s="50"/>
      <c r="K858" s="50"/>
    </row>
    <row r="859" spans="2:11" ht="15.75" customHeight="1" x14ac:dyDescent="0.25">
      <c r="B859" s="17"/>
      <c r="I859" s="50"/>
      <c r="K859" s="50"/>
    </row>
    <row r="860" spans="2:11" ht="15.75" customHeight="1" x14ac:dyDescent="0.25">
      <c r="B860" s="17"/>
      <c r="I860" s="50"/>
      <c r="K860" s="50"/>
    </row>
    <row r="861" spans="2:11" ht="15.75" customHeight="1" x14ac:dyDescent="0.25">
      <c r="B861" s="17"/>
      <c r="I861" s="50"/>
      <c r="K861" s="50"/>
    </row>
    <row r="862" spans="2:11" ht="15.75" customHeight="1" x14ac:dyDescent="0.25">
      <c r="B862" s="17"/>
      <c r="I862" s="50"/>
      <c r="K862" s="50"/>
    </row>
    <row r="863" spans="2:11" ht="15.75" customHeight="1" x14ac:dyDescent="0.25">
      <c r="B863" s="17"/>
      <c r="I863" s="50"/>
      <c r="K863" s="50"/>
    </row>
    <row r="864" spans="2:11" ht="15.75" customHeight="1" x14ac:dyDescent="0.25">
      <c r="B864" s="17"/>
      <c r="I864" s="50"/>
      <c r="K864" s="50"/>
    </row>
    <row r="865" spans="2:11" ht="15.75" customHeight="1" x14ac:dyDescent="0.25">
      <c r="B865" s="17"/>
      <c r="I865" s="50"/>
      <c r="K865" s="50"/>
    </row>
    <row r="866" spans="2:11" ht="15.75" customHeight="1" x14ac:dyDescent="0.25">
      <c r="B866" s="17"/>
      <c r="I866" s="50"/>
      <c r="K866" s="50"/>
    </row>
    <row r="867" spans="2:11" ht="15.75" customHeight="1" x14ac:dyDescent="0.25">
      <c r="B867" s="17"/>
      <c r="I867" s="50"/>
      <c r="K867" s="50"/>
    </row>
    <row r="868" spans="2:11" ht="15.75" customHeight="1" x14ac:dyDescent="0.25">
      <c r="B868" s="17"/>
      <c r="I868" s="50"/>
      <c r="K868" s="50"/>
    </row>
    <row r="869" spans="2:11" ht="15.75" customHeight="1" x14ac:dyDescent="0.25">
      <c r="B869" s="17"/>
      <c r="I869" s="50"/>
      <c r="K869" s="50"/>
    </row>
    <row r="870" spans="2:11" ht="15.75" customHeight="1" x14ac:dyDescent="0.25">
      <c r="B870" s="17"/>
      <c r="I870" s="50"/>
      <c r="K870" s="50"/>
    </row>
    <row r="871" spans="2:11" ht="15.75" customHeight="1" x14ac:dyDescent="0.25">
      <c r="B871" s="17"/>
      <c r="I871" s="50"/>
      <c r="K871" s="50"/>
    </row>
    <row r="872" spans="2:11" ht="15.75" customHeight="1" x14ac:dyDescent="0.25">
      <c r="B872" s="17"/>
      <c r="I872" s="50"/>
      <c r="K872" s="50"/>
    </row>
    <row r="873" spans="2:11" ht="15.75" customHeight="1" x14ac:dyDescent="0.25">
      <c r="B873" s="17"/>
      <c r="I873" s="50"/>
      <c r="K873" s="50"/>
    </row>
    <row r="874" spans="2:11" ht="15.75" customHeight="1" x14ac:dyDescent="0.25">
      <c r="B874" s="17"/>
      <c r="I874" s="50"/>
      <c r="K874" s="50"/>
    </row>
    <row r="875" spans="2:11" ht="15.75" customHeight="1" x14ac:dyDescent="0.25">
      <c r="B875" s="17"/>
      <c r="I875" s="50"/>
      <c r="K875" s="50"/>
    </row>
    <row r="876" spans="2:11" ht="15.75" customHeight="1" x14ac:dyDescent="0.25">
      <c r="B876" s="17"/>
      <c r="I876" s="50"/>
      <c r="K876" s="50"/>
    </row>
    <row r="877" spans="2:11" ht="15.75" customHeight="1" x14ac:dyDescent="0.25">
      <c r="B877" s="17"/>
      <c r="I877" s="50"/>
      <c r="K877" s="50"/>
    </row>
    <row r="878" spans="2:11" ht="15.75" customHeight="1" x14ac:dyDescent="0.25">
      <c r="B878" s="17"/>
      <c r="I878" s="50"/>
      <c r="K878" s="50"/>
    </row>
    <row r="879" spans="2:11" ht="15.75" customHeight="1" x14ac:dyDescent="0.25">
      <c r="B879" s="17"/>
      <c r="I879" s="50"/>
      <c r="K879" s="50"/>
    </row>
    <row r="880" spans="2:11" ht="15.75" customHeight="1" x14ac:dyDescent="0.25">
      <c r="B880" s="17"/>
      <c r="I880" s="50"/>
      <c r="K880" s="50"/>
    </row>
    <row r="881" spans="2:11" ht="15.75" customHeight="1" x14ac:dyDescent="0.25">
      <c r="B881" s="17"/>
      <c r="I881" s="50"/>
      <c r="K881" s="50"/>
    </row>
    <row r="882" spans="2:11" ht="15.75" customHeight="1" x14ac:dyDescent="0.25">
      <c r="B882" s="17"/>
      <c r="I882" s="50"/>
      <c r="K882" s="50"/>
    </row>
    <row r="883" spans="2:11" ht="15.75" customHeight="1" x14ac:dyDescent="0.25">
      <c r="B883" s="17"/>
      <c r="I883" s="50"/>
      <c r="K883" s="50"/>
    </row>
    <row r="884" spans="2:11" ht="15.75" customHeight="1" x14ac:dyDescent="0.25">
      <c r="B884" s="17"/>
      <c r="I884" s="50"/>
      <c r="K884" s="50"/>
    </row>
    <row r="885" spans="2:11" ht="15.75" customHeight="1" x14ac:dyDescent="0.25">
      <c r="B885" s="17"/>
      <c r="I885" s="50"/>
      <c r="K885" s="50"/>
    </row>
    <row r="886" spans="2:11" ht="15.75" customHeight="1" x14ac:dyDescent="0.25">
      <c r="B886" s="17"/>
      <c r="I886" s="50"/>
      <c r="K886" s="50"/>
    </row>
    <row r="887" spans="2:11" ht="15.75" customHeight="1" x14ac:dyDescent="0.25">
      <c r="B887" s="17"/>
      <c r="I887" s="50"/>
      <c r="K887" s="50"/>
    </row>
    <row r="888" spans="2:11" ht="15.75" customHeight="1" x14ac:dyDescent="0.25">
      <c r="B888" s="17"/>
      <c r="I888" s="50"/>
      <c r="K888" s="50"/>
    </row>
    <row r="889" spans="2:11" ht="15.75" customHeight="1" x14ac:dyDescent="0.25">
      <c r="B889" s="17"/>
      <c r="I889" s="50"/>
      <c r="K889" s="50"/>
    </row>
    <row r="890" spans="2:11" ht="15.75" customHeight="1" x14ac:dyDescent="0.25">
      <c r="B890" s="17"/>
      <c r="I890" s="50"/>
      <c r="K890" s="50"/>
    </row>
    <row r="891" spans="2:11" ht="15.75" customHeight="1" x14ac:dyDescent="0.25">
      <c r="B891" s="17"/>
      <c r="I891" s="50"/>
      <c r="K891" s="50"/>
    </row>
    <row r="892" spans="2:11" ht="15.75" customHeight="1" x14ac:dyDescent="0.25">
      <c r="B892" s="17"/>
      <c r="I892" s="50"/>
      <c r="K892" s="50"/>
    </row>
    <row r="893" spans="2:11" ht="15.75" customHeight="1" x14ac:dyDescent="0.25">
      <c r="B893" s="17"/>
      <c r="I893" s="50"/>
      <c r="K893" s="50"/>
    </row>
    <row r="894" spans="2:11" ht="15.75" customHeight="1" x14ac:dyDescent="0.25">
      <c r="B894" s="17"/>
      <c r="I894" s="50"/>
      <c r="K894" s="50"/>
    </row>
    <row r="895" spans="2:11" ht="15.75" customHeight="1" x14ac:dyDescent="0.25">
      <c r="B895" s="17"/>
      <c r="I895" s="50"/>
      <c r="K895" s="50"/>
    </row>
    <row r="896" spans="2:11" ht="15.75" customHeight="1" x14ac:dyDescent="0.25">
      <c r="B896" s="17"/>
      <c r="I896" s="50"/>
      <c r="K896" s="50"/>
    </row>
    <row r="897" spans="2:11" ht="15.75" customHeight="1" x14ac:dyDescent="0.25">
      <c r="B897" s="17"/>
      <c r="I897" s="50"/>
      <c r="K897" s="50"/>
    </row>
    <row r="898" spans="2:11" ht="15.75" customHeight="1" x14ac:dyDescent="0.25">
      <c r="B898" s="17"/>
      <c r="I898" s="50"/>
      <c r="K898" s="50"/>
    </row>
    <row r="899" spans="2:11" ht="15.75" customHeight="1" x14ac:dyDescent="0.25">
      <c r="B899" s="17"/>
      <c r="I899" s="50"/>
      <c r="K899" s="50"/>
    </row>
    <row r="900" spans="2:11" ht="15.75" customHeight="1" x14ac:dyDescent="0.25">
      <c r="B900" s="17"/>
      <c r="I900" s="50"/>
      <c r="K900" s="50"/>
    </row>
    <row r="901" spans="2:11" ht="15.75" customHeight="1" x14ac:dyDescent="0.25">
      <c r="B901" s="17"/>
      <c r="I901" s="50"/>
      <c r="K901" s="50"/>
    </row>
    <row r="902" spans="2:11" ht="15.75" customHeight="1" x14ac:dyDescent="0.25">
      <c r="B902" s="17"/>
      <c r="I902" s="50"/>
      <c r="K902" s="50"/>
    </row>
    <row r="903" spans="2:11" ht="15.75" customHeight="1" x14ac:dyDescent="0.25">
      <c r="B903" s="17"/>
      <c r="I903" s="50"/>
      <c r="K903" s="50"/>
    </row>
    <row r="904" spans="2:11" ht="15.75" customHeight="1" x14ac:dyDescent="0.25">
      <c r="B904" s="17"/>
      <c r="I904" s="50"/>
      <c r="K904" s="50"/>
    </row>
    <row r="905" spans="2:11" ht="15.75" customHeight="1" x14ac:dyDescent="0.25">
      <c r="B905" s="17"/>
      <c r="I905" s="50"/>
      <c r="K905" s="50"/>
    </row>
    <row r="906" spans="2:11" ht="15.75" customHeight="1" x14ac:dyDescent="0.25">
      <c r="B906" s="17"/>
      <c r="I906" s="50"/>
      <c r="K906" s="50"/>
    </row>
    <row r="907" spans="2:11" ht="15.75" customHeight="1" x14ac:dyDescent="0.25">
      <c r="B907" s="17"/>
      <c r="I907" s="50"/>
      <c r="K907" s="50"/>
    </row>
    <row r="908" spans="2:11" ht="15.75" customHeight="1" x14ac:dyDescent="0.25">
      <c r="B908" s="17"/>
      <c r="I908" s="50"/>
      <c r="K908" s="50"/>
    </row>
    <row r="909" spans="2:11" ht="15.75" customHeight="1" x14ac:dyDescent="0.25">
      <c r="B909" s="17"/>
      <c r="I909" s="50"/>
      <c r="K909" s="50"/>
    </row>
    <row r="910" spans="2:11" ht="15.75" customHeight="1" x14ac:dyDescent="0.25">
      <c r="B910" s="17"/>
      <c r="I910" s="50"/>
      <c r="K910" s="50"/>
    </row>
    <row r="911" spans="2:11" ht="15.75" customHeight="1" x14ac:dyDescent="0.25">
      <c r="B911" s="17"/>
      <c r="I911" s="50"/>
      <c r="K911" s="50"/>
    </row>
    <row r="912" spans="2:11" ht="15.75" customHeight="1" x14ac:dyDescent="0.25">
      <c r="B912" s="17"/>
      <c r="I912" s="50"/>
      <c r="K912" s="50"/>
    </row>
    <row r="913" spans="2:11" ht="15.75" customHeight="1" x14ac:dyDescent="0.25">
      <c r="B913" s="17"/>
      <c r="I913" s="50"/>
      <c r="K913" s="50"/>
    </row>
    <row r="914" spans="2:11" ht="15.75" customHeight="1" x14ac:dyDescent="0.25">
      <c r="B914" s="17"/>
      <c r="I914" s="50"/>
      <c r="K914" s="50"/>
    </row>
    <row r="915" spans="2:11" ht="15.75" customHeight="1" x14ac:dyDescent="0.25">
      <c r="B915" s="17"/>
      <c r="I915" s="50"/>
      <c r="K915" s="50"/>
    </row>
    <row r="916" spans="2:11" ht="15.75" customHeight="1" x14ac:dyDescent="0.25">
      <c r="B916" s="17"/>
      <c r="I916" s="50"/>
      <c r="K916" s="50"/>
    </row>
    <row r="917" spans="2:11" ht="15.75" customHeight="1" x14ac:dyDescent="0.25">
      <c r="B917" s="17"/>
      <c r="I917" s="50"/>
      <c r="K917" s="50"/>
    </row>
    <row r="918" spans="2:11" ht="15.75" customHeight="1" x14ac:dyDescent="0.25">
      <c r="B918" s="17"/>
      <c r="I918" s="50"/>
      <c r="K918" s="50"/>
    </row>
    <row r="919" spans="2:11" ht="15.75" customHeight="1" x14ac:dyDescent="0.25">
      <c r="B919" s="17"/>
      <c r="I919" s="50"/>
      <c r="K919" s="50"/>
    </row>
    <row r="920" spans="2:11" ht="15.75" customHeight="1" x14ac:dyDescent="0.25">
      <c r="B920" s="17"/>
      <c r="I920" s="50"/>
      <c r="K920" s="50"/>
    </row>
    <row r="921" spans="2:11" ht="15.75" customHeight="1" x14ac:dyDescent="0.25">
      <c r="B921" s="17"/>
      <c r="I921" s="50"/>
      <c r="K921" s="50"/>
    </row>
    <row r="922" spans="2:11" ht="15.75" customHeight="1" x14ac:dyDescent="0.25">
      <c r="B922" s="17"/>
      <c r="I922" s="50"/>
      <c r="K922" s="50"/>
    </row>
    <row r="923" spans="2:11" ht="15.75" customHeight="1" x14ac:dyDescent="0.25">
      <c r="B923" s="17"/>
      <c r="I923" s="50"/>
      <c r="K923" s="50"/>
    </row>
    <row r="924" spans="2:11" ht="15.75" customHeight="1" x14ac:dyDescent="0.25">
      <c r="B924" s="17"/>
      <c r="I924" s="50"/>
      <c r="K924" s="50"/>
    </row>
    <row r="925" spans="2:11" ht="15.75" customHeight="1" x14ac:dyDescent="0.25">
      <c r="B925" s="17"/>
      <c r="I925" s="50"/>
      <c r="K925" s="50"/>
    </row>
    <row r="926" spans="2:11" ht="15.75" customHeight="1" x14ac:dyDescent="0.25">
      <c r="B926" s="17"/>
      <c r="I926" s="50"/>
      <c r="K926" s="50"/>
    </row>
    <row r="927" spans="2:11" ht="15.75" customHeight="1" x14ac:dyDescent="0.25">
      <c r="B927" s="17"/>
      <c r="I927" s="50"/>
      <c r="K927" s="50"/>
    </row>
    <row r="928" spans="2:11" ht="15.75" customHeight="1" x14ac:dyDescent="0.25">
      <c r="B928" s="17"/>
      <c r="I928" s="50"/>
      <c r="K928" s="50"/>
    </row>
    <row r="929" spans="2:11" ht="15.75" customHeight="1" x14ac:dyDescent="0.25">
      <c r="B929" s="17"/>
      <c r="I929" s="50"/>
      <c r="K929" s="50"/>
    </row>
    <row r="930" spans="2:11" ht="15.75" customHeight="1" x14ac:dyDescent="0.25">
      <c r="B930" s="17"/>
      <c r="I930" s="50"/>
      <c r="K930" s="50"/>
    </row>
    <row r="931" spans="2:11" ht="15.75" customHeight="1" x14ac:dyDescent="0.25">
      <c r="B931" s="17"/>
      <c r="I931" s="50"/>
      <c r="K931" s="50"/>
    </row>
    <row r="932" spans="2:11" ht="15.75" customHeight="1" x14ac:dyDescent="0.25">
      <c r="B932" s="17"/>
      <c r="I932" s="50"/>
      <c r="K932" s="50"/>
    </row>
    <row r="933" spans="2:11" ht="15.75" customHeight="1" x14ac:dyDescent="0.25">
      <c r="B933" s="17"/>
      <c r="I933" s="50"/>
      <c r="K933" s="50"/>
    </row>
    <row r="934" spans="2:11" ht="15.75" customHeight="1" x14ac:dyDescent="0.25">
      <c r="B934" s="17"/>
      <c r="I934" s="50"/>
      <c r="K934" s="50"/>
    </row>
    <row r="935" spans="2:11" ht="15.75" customHeight="1" x14ac:dyDescent="0.25">
      <c r="B935" s="17"/>
      <c r="I935" s="50"/>
      <c r="K935" s="50"/>
    </row>
    <row r="936" spans="2:11" ht="15.75" customHeight="1" x14ac:dyDescent="0.25">
      <c r="B936" s="17"/>
      <c r="I936" s="50"/>
      <c r="K936" s="50"/>
    </row>
    <row r="937" spans="2:11" ht="15.75" customHeight="1" x14ac:dyDescent="0.25">
      <c r="B937" s="17"/>
      <c r="I937" s="50"/>
      <c r="K937" s="50"/>
    </row>
    <row r="938" spans="2:11" ht="15.75" customHeight="1" x14ac:dyDescent="0.25">
      <c r="B938" s="17"/>
      <c r="I938" s="50"/>
      <c r="K938" s="50"/>
    </row>
    <row r="939" spans="2:11" ht="15.75" customHeight="1" x14ac:dyDescent="0.25">
      <c r="B939" s="17"/>
      <c r="I939" s="50"/>
      <c r="K939" s="50"/>
    </row>
    <row r="940" spans="2:11" ht="15.75" customHeight="1" x14ac:dyDescent="0.25">
      <c r="B940" s="17"/>
      <c r="I940" s="50"/>
      <c r="K940" s="50"/>
    </row>
    <row r="941" spans="2:11" ht="15.75" customHeight="1" x14ac:dyDescent="0.25">
      <c r="B941" s="17"/>
      <c r="I941" s="50"/>
      <c r="K941" s="50"/>
    </row>
    <row r="942" spans="2:11" ht="15.75" customHeight="1" x14ac:dyDescent="0.25">
      <c r="B942" s="17"/>
      <c r="I942" s="50"/>
      <c r="K942" s="50"/>
    </row>
    <row r="943" spans="2:11" ht="15.75" customHeight="1" x14ac:dyDescent="0.25">
      <c r="B943" s="17"/>
      <c r="I943" s="50"/>
      <c r="K943" s="50"/>
    </row>
    <row r="944" spans="2:11" ht="15.75" customHeight="1" x14ac:dyDescent="0.25">
      <c r="B944" s="17"/>
      <c r="I944" s="50"/>
      <c r="K944" s="50"/>
    </row>
    <row r="945" spans="2:11" ht="15.75" customHeight="1" x14ac:dyDescent="0.25">
      <c r="B945" s="17"/>
      <c r="I945" s="50"/>
      <c r="K945" s="50"/>
    </row>
    <row r="946" spans="2:11" ht="15.75" customHeight="1" x14ac:dyDescent="0.25">
      <c r="B946" s="17"/>
      <c r="I946" s="50"/>
      <c r="K946" s="50"/>
    </row>
    <row r="947" spans="2:11" ht="15.75" customHeight="1" x14ac:dyDescent="0.25">
      <c r="B947" s="17"/>
      <c r="I947" s="50"/>
      <c r="K947" s="50"/>
    </row>
    <row r="948" spans="2:11" ht="15.75" customHeight="1" x14ac:dyDescent="0.25">
      <c r="B948" s="17"/>
      <c r="I948" s="50"/>
      <c r="K948" s="50"/>
    </row>
    <row r="949" spans="2:11" ht="15.75" customHeight="1" x14ac:dyDescent="0.25">
      <c r="B949" s="17"/>
      <c r="I949" s="50"/>
      <c r="K949" s="50"/>
    </row>
    <row r="950" spans="2:11" ht="15.75" customHeight="1" x14ac:dyDescent="0.25">
      <c r="B950" s="17"/>
      <c r="I950" s="50"/>
      <c r="K950" s="50"/>
    </row>
    <row r="951" spans="2:11" ht="15.75" customHeight="1" x14ac:dyDescent="0.25">
      <c r="B951" s="17"/>
      <c r="I951" s="50"/>
      <c r="K951" s="50"/>
    </row>
    <row r="952" spans="2:11" ht="15.75" customHeight="1" x14ac:dyDescent="0.25">
      <c r="B952" s="17"/>
      <c r="I952" s="50"/>
      <c r="K952" s="50"/>
    </row>
    <row r="953" spans="2:11" ht="15.75" customHeight="1" x14ac:dyDescent="0.25">
      <c r="B953" s="17"/>
      <c r="I953" s="50"/>
      <c r="K953" s="50"/>
    </row>
    <row r="954" spans="2:11" ht="15.75" customHeight="1" x14ac:dyDescent="0.25">
      <c r="B954" s="17"/>
      <c r="I954" s="50"/>
      <c r="K954" s="50"/>
    </row>
    <row r="955" spans="2:11" ht="15.75" customHeight="1" x14ac:dyDescent="0.25">
      <c r="B955" s="17"/>
      <c r="I955" s="50"/>
      <c r="K955" s="50"/>
    </row>
    <row r="956" spans="2:11" ht="15.75" customHeight="1" x14ac:dyDescent="0.25">
      <c r="B956" s="17"/>
      <c r="I956" s="50"/>
      <c r="K956" s="50"/>
    </row>
    <row r="957" spans="2:11" ht="15.75" customHeight="1" x14ac:dyDescent="0.25">
      <c r="B957" s="17"/>
      <c r="I957" s="50"/>
      <c r="K957" s="50"/>
    </row>
    <row r="958" spans="2:11" ht="15.75" customHeight="1" x14ac:dyDescent="0.25">
      <c r="B958" s="17"/>
      <c r="I958" s="50"/>
      <c r="K958" s="50"/>
    </row>
    <row r="959" spans="2:11" ht="15.75" customHeight="1" x14ac:dyDescent="0.25">
      <c r="B959" s="17"/>
      <c r="I959" s="50"/>
      <c r="K959" s="50"/>
    </row>
    <row r="960" spans="2:11" ht="15.75" customHeight="1" x14ac:dyDescent="0.25">
      <c r="B960" s="17"/>
      <c r="I960" s="50"/>
      <c r="K960" s="50"/>
    </row>
    <row r="961" spans="2:11" ht="15.75" customHeight="1" x14ac:dyDescent="0.25">
      <c r="B961" s="17"/>
      <c r="I961" s="50"/>
      <c r="K961" s="50"/>
    </row>
    <row r="962" spans="2:11" ht="15.75" customHeight="1" x14ac:dyDescent="0.25">
      <c r="B962" s="17"/>
      <c r="I962" s="50"/>
      <c r="K962" s="50"/>
    </row>
    <row r="963" spans="2:11" ht="15.75" customHeight="1" x14ac:dyDescent="0.25">
      <c r="B963" s="17"/>
      <c r="I963" s="50"/>
      <c r="K963" s="50"/>
    </row>
    <row r="964" spans="2:11" ht="15.75" customHeight="1" x14ac:dyDescent="0.25">
      <c r="B964" s="17"/>
      <c r="I964" s="50"/>
      <c r="K964" s="50"/>
    </row>
    <row r="965" spans="2:11" ht="15.75" customHeight="1" x14ac:dyDescent="0.25">
      <c r="B965" s="17"/>
      <c r="I965" s="50"/>
      <c r="K965" s="50"/>
    </row>
    <row r="966" spans="2:11" ht="15.75" customHeight="1" x14ac:dyDescent="0.25">
      <c r="B966" s="17"/>
      <c r="I966" s="50"/>
      <c r="K966" s="50"/>
    </row>
    <row r="967" spans="2:11" ht="15.75" customHeight="1" x14ac:dyDescent="0.25">
      <c r="B967" s="17"/>
      <c r="I967" s="50"/>
      <c r="K967" s="50"/>
    </row>
    <row r="968" spans="2:11" ht="15.75" customHeight="1" x14ac:dyDescent="0.25">
      <c r="B968" s="17"/>
      <c r="I968" s="50"/>
      <c r="K968" s="50"/>
    </row>
    <row r="969" spans="2:11" ht="15.75" customHeight="1" x14ac:dyDescent="0.25">
      <c r="B969" s="17"/>
      <c r="I969" s="50"/>
      <c r="K969" s="50"/>
    </row>
    <row r="970" spans="2:11" ht="15.75" customHeight="1" x14ac:dyDescent="0.25">
      <c r="B970" s="17"/>
      <c r="I970" s="50"/>
      <c r="K970" s="50"/>
    </row>
    <row r="971" spans="2:11" ht="15.75" customHeight="1" x14ac:dyDescent="0.25">
      <c r="B971" s="17"/>
      <c r="I971" s="50"/>
      <c r="K971" s="50"/>
    </row>
    <row r="972" spans="2:11" ht="15.75" customHeight="1" x14ac:dyDescent="0.25">
      <c r="B972" s="17"/>
      <c r="I972" s="50"/>
      <c r="K972" s="50"/>
    </row>
    <row r="973" spans="2:11" ht="15.75" customHeight="1" x14ac:dyDescent="0.25">
      <c r="B973" s="17"/>
      <c r="I973" s="50"/>
      <c r="K973" s="50"/>
    </row>
    <row r="974" spans="2:11" ht="15.75" customHeight="1" x14ac:dyDescent="0.25">
      <c r="B974" s="17"/>
      <c r="I974" s="50"/>
      <c r="K974" s="50"/>
    </row>
    <row r="975" spans="2:11" ht="15.75" customHeight="1" x14ac:dyDescent="0.25">
      <c r="B975" s="17"/>
      <c r="I975" s="50"/>
      <c r="K975" s="50"/>
    </row>
    <row r="976" spans="2:11" ht="15.75" customHeight="1" x14ac:dyDescent="0.25">
      <c r="B976" s="17"/>
      <c r="I976" s="50"/>
      <c r="K976" s="50"/>
    </row>
    <row r="977" spans="2:11" ht="15.75" customHeight="1" x14ac:dyDescent="0.25">
      <c r="B977" s="17"/>
      <c r="I977" s="50"/>
      <c r="K977" s="50"/>
    </row>
    <row r="978" spans="2:11" ht="15.75" customHeight="1" x14ac:dyDescent="0.25">
      <c r="B978" s="17"/>
      <c r="I978" s="50"/>
      <c r="K978" s="50"/>
    </row>
    <row r="979" spans="2:11" ht="15.75" customHeight="1" x14ac:dyDescent="0.25">
      <c r="B979" s="17"/>
      <c r="I979" s="50"/>
      <c r="K979" s="50"/>
    </row>
    <row r="980" spans="2:11" ht="15.75" customHeight="1" x14ac:dyDescent="0.25">
      <c r="B980" s="17"/>
      <c r="I980" s="50"/>
      <c r="K980" s="50"/>
    </row>
    <row r="981" spans="2:11" ht="15.75" customHeight="1" x14ac:dyDescent="0.25">
      <c r="B981" s="17"/>
      <c r="I981" s="50"/>
      <c r="K981" s="50"/>
    </row>
    <row r="982" spans="2:11" ht="15.75" customHeight="1" x14ac:dyDescent="0.25">
      <c r="B982" s="17"/>
      <c r="I982" s="50"/>
      <c r="K982" s="50"/>
    </row>
    <row r="983" spans="2:11" ht="15.75" customHeight="1" x14ac:dyDescent="0.25">
      <c r="B983" s="17"/>
      <c r="I983" s="50"/>
      <c r="K983" s="50"/>
    </row>
    <row r="984" spans="2:11" ht="15.75" customHeight="1" x14ac:dyDescent="0.25">
      <c r="B984" s="17"/>
      <c r="I984" s="50"/>
      <c r="K984" s="50"/>
    </row>
    <row r="985" spans="2:11" ht="15.75" customHeight="1" x14ac:dyDescent="0.25">
      <c r="B985" s="17"/>
      <c r="I985" s="50"/>
      <c r="K985" s="50"/>
    </row>
    <row r="986" spans="2:11" ht="15.75" customHeight="1" x14ac:dyDescent="0.25">
      <c r="B986" s="17"/>
      <c r="I986" s="50"/>
      <c r="K986" s="50"/>
    </row>
    <row r="987" spans="2:11" ht="15.75" customHeight="1" x14ac:dyDescent="0.25">
      <c r="B987" s="17"/>
      <c r="I987" s="50"/>
      <c r="K987" s="50"/>
    </row>
    <row r="988" spans="2:11" ht="15.75" customHeight="1" x14ac:dyDescent="0.25">
      <c r="B988" s="17"/>
      <c r="I988" s="50"/>
      <c r="K988" s="50"/>
    </row>
    <row r="989" spans="2:11" ht="15.75" customHeight="1" x14ac:dyDescent="0.25">
      <c r="B989" s="17"/>
      <c r="I989" s="50"/>
      <c r="K989" s="50"/>
    </row>
    <row r="990" spans="2:11" ht="15.75" customHeight="1" x14ac:dyDescent="0.25">
      <c r="B990" s="17"/>
      <c r="I990" s="50"/>
      <c r="K990" s="50"/>
    </row>
    <row r="991" spans="2:11" ht="15.75" customHeight="1" x14ac:dyDescent="0.25">
      <c r="B991" s="17"/>
      <c r="I991" s="50"/>
      <c r="K991" s="50"/>
    </row>
    <row r="992" spans="2:11" ht="15.75" customHeight="1" x14ac:dyDescent="0.25">
      <c r="B992" s="17"/>
      <c r="I992" s="50"/>
      <c r="K992" s="50"/>
    </row>
    <row r="993" spans="2:11" ht="15.75" customHeight="1" x14ac:dyDescent="0.25">
      <c r="B993" s="17"/>
      <c r="I993" s="50"/>
      <c r="K993" s="50"/>
    </row>
    <row r="994" spans="2:11" ht="15.75" customHeight="1" x14ac:dyDescent="0.25">
      <c r="B994" s="17"/>
      <c r="I994" s="50"/>
      <c r="K994" s="50"/>
    </row>
    <row r="995" spans="2:11" ht="15.75" customHeight="1" x14ac:dyDescent="0.25">
      <c r="B995" s="17"/>
      <c r="I995" s="50"/>
      <c r="K995" s="50"/>
    </row>
    <row r="996" spans="2:11" ht="15.75" customHeight="1" x14ac:dyDescent="0.25">
      <c r="B996" s="17"/>
      <c r="I996" s="50"/>
      <c r="K996" s="50"/>
    </row>
    <row r="997" spans="2:11" ht="15.75" customHeight="1" x14ac:dyDescent="0.25">
      <c r="B997" s="17"/>
      <c r="I997" s="50"/>
      <c r="K997" s="50"/>
    </row>
    <row r="998" spans="2:11" ht="15.75" customHeight="1" x14ac:dyDescent="0.25">
      <c r="B998" s="17"/>
      <c r="I998" s="50"/>
      <c r="K998" s="50"/>
    </row>
    <row r="999" spans="2:11" ht="15.75" customHeight="1" x14ac:dyDescent="0.25">
      <c r="B999" s="17"/>
      <c r="I999" s="50"/>
      <c r="K999" s="50"/>
    </row>
    <row r="1000" spans="2:11" ht="15.75" customHeight="1" x14ac:dyDescent="0.25">
      <c r="B1000" s="17"/>
      <c r="I1000" s="50"/>
      <c r="K1000" s="50"/>
    </row>
    <row r="1001" spans="2:11" ht="15.75" customHeight="1" x14ac:dyDescent="0.25">
      <c r="B1001" s="17"/>
      <c r="I1001" s="50"/>
      <c r="K1001" s="50"/>
    </row>
    <row r="1002" spans="2:11" ht="15.75" customHeight="1" x14ac:dyDescent="0.25">
      <c r="B1002" s="17"/>
      <c r="I1002" s="50"/>
      <c r="K1002" s="50"/>
    </row>
    <row r="1003" spans="2:11" ht="15.75" customHeight="1" x14ac:dyDescent="0.25">
      <c r="B1003" s="17"/>
      <c r="I1003" s="50"/>
      <c r="K1003" s="50"/>
    </row>
    <row r="1004" spans="2:11" ht="15.75" customHeight="1" x14ac:dyDescent="0.25">
      <c r="B1004" s="17"/>
      <c r="I1004" s="50"/>
      <c r="K1004" s="50"/>
    </row>
    <row r="1005" spans="2:11" ht="15.75" customHeight="1" x14ac:dyDescent="0.25">
      <c r="B1005" s="17"/>
      <c r="I1005" s="50"/>
      <c r="K1005" s="50"/>
    </row>
    <row r="1006" spans="2:11" ht="15.75" customHeight="1" x14ac:dyDescent="0.25">
      <c r="B1006" s="17"/>
      <c r="I1006" s="50"/>
      <c r="K1006" s="50"/>
    </row>
    <row r="1007" spans="2:11" ht="15.75" customHeight="1" x14ac:dyDescent="0.25">
      <c r="B1007" s="17"/>
      <c r="I1007" s="50"/>
      <c r="K1007" s="50"/>
    </row>
    <row r="1008" spans="2:11" ht="15.75" customHeight="1" x14ac:dyDescent="0.25">
      <c r="B1008" s="17"/>
      <c r="I1008" s="50"/>
      <c r="K1008" s="50"/>
    </row>
    <row r="1009" spans="2:11" ht="15.75" customHeight="1" x14ac:dyDescent="0.25">
      <c r="B1009" s="17"/>
      <c r="I1009" s="50"/>
      <c r="K1009" s="50"/>
    </row>
    <row r="1010" spans="2:11" ht="15.75" customHeight="1" x14ac:dyDescent="0.25">
      <c r="B1010" s="17"/>
      <c r="I1010" s="50"/>
      <c r="K1010" s="50"/>
    </row>
    <row r="1011" spans="2:11" ht="15.75" customHeight="1" x14ac:dyDescent="0.25">
      <c r="B1011" s="17"/>
      <c r="I1011" s="50"/>
      <c r="K1011" s="50"/>
    </row>
    <row r="1012" spans="2:11" ht="15.75" customHeight="1" x14ac:dyDescent="0.25">
      <c r="B1012" s="17"/>
      <c r="I1012" s="50"/>
      <c r="K1012" s="50"/>
    </row>
    <row r="1013" spans="2:11" ht="15.75" customHeight="1" x14ac:dyDescent="0.25">
      <c r="B1013" s="17"/>
      <c r="I1013" s="50"/>
      <c r="K1013" s="50"/>
    </row>
    <row r="1014" spans="2:11" ht="15.75" customHeight="1" x14ac:dyDescent="0.25">
      <c r="B1014" s="17"/>
      <c r="I1014" s="50"/>
      <c r="K1014" s="50"/>
    </row>
    <row r="1015" spans="2:11" ht="15.75" customHeight="1" x14ac:dyDescent="0.25">
      <c r="B1015" s="17"/>
      <c r="I1015" s="50"/>
      <c r="K1015" s="50"/>
    </row>
    <row r="1016" spans="2:11" ht="15.75" customHeight="1" x14ac:dyDescent="0.25">
      <c r="B1016" s="17"/>
      <c r="I1016" s="50"/>
      <c r="K1016" s="50"/>
    </row>
    <row r="1017" spans="2:11" ht="15.75" customHeight="1" x14ac:dyDescent="0.25">
      <c r="B1017" s="17"/>
      <c r="I1017" s="50"/>
      <c r="K1017" s="50"/>
    </row>
    <row r="1018" spans="2:11" ht="15.75" customHeight="1" x14ac:dyDescent="0.25">
      <c r="B1018" s="17"/>
      <c r="I1018" s="50"/>
      <c r="K1018" s="50"/>
    </row>
    <row r="1019" spans="2:11" ht="15.75" customHeight="1" x14ac:dyDescent="0.25">
      <c r="B1019" s="17"/>
      <c r="I1019" s="50"/>
      <c r="K1019" s="50"/>
    </row>
    <row r="1020" spans="2:11" ht="15.75" customHeight="1" x14ac:dyDescent="0.25">
      <c r="B1020" s="17"/>
      <c r="I1020" s="50"/>
      <c r="K1020" s="50"/>
    </row>
    <row r="1021" spans="2:11" ht="15.75" customHeight="1" x14ac:dyDescent="0.25">
      <c r="B1021" s="17"/>
      <c r="I1021" s="50"/>
      <c r="K1021" s="50"/>
    </row>
    <row r="1022" spans="2:11" ht="15.75" customHeight="1" x14ac:dyDescent="0.25">
      <c r="B1022" s="17"/>
      <c r="I1022" s="50"/>
      <c r="K1022" s="50"/>
    </row>
    <row r="1023" spans="2:11" ht="15.75" customHeight="1" x14ac:dyDescent="0.25">
      <c r="B1023" s="17"/>
      <c r="I1023" s="50"/>
      <c r="K1023" s="50"/>
    </row>
    <row r="1024" spans="2:11" ht="15.75" customHeight="1" x14ac:dyDescent="0.25">
      <c r="B1024" s="17"/>
      <c r="I1024" s="50"/>
      <c r="K1024" s="50"/>
    </row>
    <row r="1025" spans="2:11" ht="15.75" customHeight="1" x14ac:dyDescent="0.25">
      <c r="B1025" s="17"/>
      <c r="I1025" s="50"/>
      <c r="K1025" s="50"/>
    </row>
    <row r="1026" spans="2:11" ht="15.75" customHeight="1" x14ac:dyDescent="0.25">
      <c r="B1026" s="17"/>
      <c r="I1026" s="50"/>
      <c r="K1026" s="50"/>
    </row>
    <row r="1027" spans="2:11" ht="15.75" customHeight="1" x14ac:dyDescent="0.25">
      <c r="B1027" s="17"/>
      <c r="I1027" s="50"/>
      <c r="K1027" s="50"/>
    </row>
    <row r="1028" spans="2:11" ht="15.75" customHeight="1" x14ac:dyDescent="0.25">
      <c r="B1028" s="17"/>
      <c r="I1028" s="50"/>
      <c r="K1028" s="50"/>
    </row>
    <row r="1029" spans="2:11" ht="15.75" customHeight="1" x14ac:dyDescent="0.25">
      <c r="B1029" s="17"/>
      <c r="I1029" s="50"/>
      <c r="K1029" s="50"/>
    </row>
    <row r="1030" spans="2:11" ht="15.75" customHeight="1" x14ac:dyDescent="0.25">
      <c r="B1030" s="17"/>
      <c r="I1030" s="50"/>
      <c r="K1030" s="50"/>
    </row>
    <row r="1031" spans="2:11" ht="15.75" customHeight="1" x14ac:dyDescent="0.25">
      <c r="B1031" s="17"/>
      <c r="I1031" s="50"/>
      <c r="K1031" s="50"/>
    </row>
    <row r="1032" spans="2:11" ht="15.75" customHeight="1" x14ac:dyDescent="0.25">
      <c r="B1032" s="17"/>
      <c r="I1032" s="50"/>
      <c r="K1032" s="50"/>
    </row>
    <row r="1033" spans="2:11" ht="15.75" customHeight="1" x14ac:dyDescent="0.25">
      <c r="B1033" s="17"/>
      <c r="I1033" s="50"/>
      <c r="K1033" s="50"/>
    </row>
    <row r="1034" spans="2:11" ht="15.75" customHeight="1" x14ac:dyDescent="0.25">
      <c r="B1034" s="17"/>
      <c r="I1034" s="50"/>
      <c r="K1034" s="50"/>
    </row>
    <row r="1035" spans="2:11" ht="15.75" customHeight="1" x14ac:dyDescent="0.25">
      <c r="B1035" s="17"/>
      <c r="I1035" s="50"/>
      <c r="K1035" s="50"/>
    </row>
    <row r="1036" spans="2:11" ht="15.75" customHeight="1" x14ac:dyDescent="0.25">
      <c r="B1036" s="17"/>
      <c r="I1036" s="50"/>
      <c r="K1036" s="50"/>
    </row>
    <row r="1037" spans="2:11" ht="15.75" customHeight="1" x14ac:dyDescent="0.25">
      <c r="B1037" s="17"/>
      <c r="I1037" s="50"/>
      <c r="K1037" s="50"/>
    </row>
    <row r="1038" spans="2:11" ht="15.75" customHeight="1" x14ac:dyDescent="0.25">
      <c r="B1038" s="17"/>
      <c r="I1038" s="50"/>
      <c r="K1038" s="50"/>
    </row>
    <row r="1039" spans="2:11" ht="15.75" customHeight="1" x14ac:dyDescent="0.25">
      <c r="B1039" s="17"/>
      <c r="I1039" s="50"/>
      <c r="K1039" s="50"/>
    </row>
    <row r="1040" spans="2:11" ht="15.75" customHeight="1" x14ac:dyDescent="0.25">
      <c r="B1040" s="17"/>
      <c r="I1040" s="50"/>
      <c r="K1040" s="50"/>
    </row>
    <row r="1041" spans="2:11" ht="15.75" customHeight="1" x14ac:dyDescent="0.25">
      <c r="B1041" s="17"/>
      <c r="I1041" s="50"/>
      <c r="K1041" s="50"/>
    </row>
    <row r="1042" spans="2:11" ht="15.75" customHeight="1" x14ac:dyDescent="0.25">
      <c r="B1042" s="17"/>
      <c r="I1042" s="50"/>
      <c r="K1042" s="50"/>
    </row>
    <row r="1043" spans="2:11" ht="15.75" customHeight="1" x14ac:dyDescent="0.25">
      <c r="B1043" s="17"/>
      <c r="I1043" s="50"/>
      <c r="K1043" s="50"/>
    </row>
    <row r="1044" spans="2:11" ht="15.75" customHeight="1" x14ac:dyDescent="0.25">
      <c r="B1044" s="17"/>
      <c r="I1044" s="50"/>
      <c r="K1044" s="50"/>
    </row>
    <row r="1045" spans="2:11" ht="15.75" customHeight="1" x14ac:dyDescent="0.25">
      <c r="B1045" s="17"/>
      <c r="I1045" s="50"/>
      <c r="K1045" s="50"/>
    </row>
    <row r="1046" spans="2:11" ht="15.75" customHeight="1" x14ac:dyDescent="0.25">
      <c r="B1046" s="17"/>
      <c r="I1046" s="50"/>
      <c r="K1046" s="50"/>
    </row>
    <row r="1047" spans="2:11" ht="15.75" customHeight="1" x14ac:dyDescent="0.25">
      <c r="B1047" s="17"/>
      <c r="I1047" s="50"/>
      <c r="K1047" s="50"/>
    </row>
    <row r="1048" spans="2:11" ht="15.75" customHeight="1" x14ac:dyDescent="0.25">
      <c r="B1048" s="17"/>
      <c r="I1048" s="50"/>
      <c r="K1048" s="50"/>
    </row>
    <row r="1049" spans="2:11" ht="15.75" customHeight="1" x14ac:dyDescent="0.25">
      <c r="B1049" s="17"/>
      <c r="I1049" s="50"/>
      <c r="K1049" s="50"/>
    </row>
    <row r="1050" spans="2:11" ht="15.75" customHeight="1" x14ac:dyDescent="0.25">
      <c r="B1050" s="17"/>
      <c r="I1050" s="50"/>
      <c r="K1050" s="50"/>
    </row>
    <row r="1051" spans="2:11" ht="15.75" customHeight="1" x14ac:dyDescent="0.25">
      <c r="B1051" s="17"/>
      <c r="I1051" s="50"/>
      <c r="K1051" s="50"/>
    </row>
    <row r="1052" spans="2:11" ht="15.75" customHeight="1" x14ac:dyDescent="0.25">
      <c r="B1052" s="17"/>
      <c r="I1052" s="50"/>
      <c r="K1052" s="50"/>
    </row>
    <row r="1053" spans="2:11" ht="15.75" customHeight="1" x14ac:dyDescent="0.25">
      <c r="B1053" s="17"/>
      <c r="I1053" s="50"/>
      <c r="K1053" s="50"/>
    </row>
    <row r="1054" spans="2:11" ht="15.75" customHeight="1" x14ac:dyDescent="0.25">
      <c r="B1054" s="17"/>
      <c r="I1054" s="50"/>
      <c r="K1054" s="50"/>
    </row>
    <row r="1055" spans="2:11" ht="15.75" customHeight="1" x14ac:dyDescent="0.25">
      <c r="B1055" s="17"/>
      <c r="I1055" s="50"/>
      <c r="K1055" s="50"/>
    </row>
    <row r="1056" spans="2:11" ht="15.75" customHeight="1" x14ac:dyDescent="0.25">
      <c r="B1056" s="17"/>
      <c r="I1056" s="50"/>
      <c r="K1056" s="50"/>
    </row>
    <row r="1057" spans="2:11" ht="15.75" customHeight="1" x14ac:dyDescent="0.25">
      <c r="B1057" s="17"/>
      <c r="I1057" s="50"/>
      <c r="K1057" s="50"/>
    </row>
    <row r="1058" spans="2:11" ht="15.75" customHeight="1" x14ac:dyDescent="0.25">
      <c r="B1058" s="17"/>
      <c r="I1058" s="50"/>
      <c r="K1058" s="50"/>
    </row>
    <row r="1059" spans="2:11" ht="15.75" customHeight="1" x14ac:dyDescent="0.25">
      <c r="B1059" s="17"/>
      <c r="I1059" s="50"/>
      <c r="K1059" s="50"/>
    </row>
    <row r="1060" spans="2:11" ht="15.75" customHeight="1" x14ac:dyDescent="0.25">
      <c r="B1060" s="17"/>
      <c r="I1060" s="50"/>
      <c r="K1060" s="50"/>
    </row>
    <row r="1061" spans="2:11" ht="15.75" customHeight="1" x14ac:dyDescent="0.25">
      <c r="B1061" s="17"/>
      <c r="I1061" s="50"/>
      <c r="K1061" s="50"/>
    </row>
    <row r="1062" spans="2:11" ht="15.75" customHeight="1" x14ac:dyDescent="0.25">
      <c r="B1062" s="17"/>
      <c r="I1062" s="50"/>
      <c r="K1062" s="50"/>
    </row>
    <row r="1063" spans="2:11" ht="15.75" customHeight="1" x14ac:dyDescent="0.25">
      <c r="B1063" s="17"/>
      <c r="I1063" s="50"/>
      <c r="K1063" s="50"/>
    </row>
    <row r="1064" spans="2:11" ht="15.75" customHeight="1" x14ac:dyDescent="0.25">
      <c r="B1064" s="17"/>
      <c r="I1064" s="50"/>
      <c r="K1064" s="50"/>
    </row>
    <row r="1065" spans="2:11" ht="15.75" customHeight="1" x14ac:dyDescent="0.25">
      <c r="B1065" s="17"/>
      <c r="I1065" s="50"/>
      <c r="K1065" s="50"/>
    </row>
    <row r="1066" spans="2:11" ht="15.75" customHeight="1" x14ac:dyDescent="0.25">
      <c r="B1066" s="17"/>
      <c r="I1066" s="50"/>
      <c r="K1066" s="50"/>
    </row>
    <row r="1067" spans="2:11" ht="15.75" customHeight="1" x14ac:dyDescent="0.25">
      <c r="B1067" s="17"/>
      <c r="I1067" s="50"/>
      <c r="K1067" s="50"/>
    </row>
    <row r="1068" spans="2:11" ht="15.75" customHeight="1" x14ac:dyDescent="0.25">
      <c r="B1068" s="17"/>
      <c r="I1068" s="50"/>
      <c r="K1068" s="50"/>
    </row>
    <row r="1069" spans="2:11" ht="15.75" customHeight="1" x14ac:dyDescent="0.25">
      <c r="B1069" s="17"/>
      <c r="I1069" s="50"/>
      <c r="K1069" s="50"/>
    </row>
    <row r="1070" spans="2:11" ht="15.75" customHeight="1" x14ac:dyDescent="0.25">
      <c r="B1070" s="17"/>
      <c r="I1070" s="50"/>
      <c r="K1070" s="50"/>
    </row>
    <row r="1071" spans="2:11" ht="15.75" customHeight="1" x14ac:dyDescent="0.25">
      <c r="B1071" s="17"/>
      <c r="I1071" s="50"/>
      <c r="K1071" s="50"/>
    </row>
    <row r="1072" spans="2:11" ht="15.75" customHeight="1" x14ac:dyDescent="0.25">
      <c r="B1072" s="17"/>
      <c r="I1072" s="50"/>
      <c r="K1072" s="50"/>
    </row>
    <row r="1073" spans="2:11" ht="15.75" customHeight="1" x14ac:dyDescent="0.25">
      <c r="B1073" s="17"/>
      <c r="I1073" s="50"/>
      <c r="K1073" s="50"/>
    </row>
    <row r="1074" spans="2:11" ht="15.75" customHeight="1" x14ac:dyDescent="0.25">
      <c r="B1074" s="17"/>
      <c r="I1074" s="50"/>
      <c r="K1074" s="50"/>
    </row>
    <row r="1075" spans="2:11" ht="15.75" customHeight="1" x14ac:dyDescent="0.25">
      <c r="B1075" s="17"/>
      <c r="I1075" s="50"/>
      <c r="K1075" s="50"/>
    </row>
    <row r="1076" spans="2:11" ht="15.75" customHeight="1" x14ac:dyDescent="0.25">
      <c r="B1076" s="17"/>
      <c r="I1076" s="50"/>
      <c r="K1076" s="50"/>
    </row>
    <row r="1077" spans="2:11" ht="15.75" customHeight="1" x14ac:dyDescent="0.25">
      <c r="B1077" s="17"/>
      <c r="I1077" s="50"/>
      <c r="K1077" s="50"/>
    </row>
    <row r="1078" spans="2:11" ht="15.75" customHeight="1" x14ac:dyDescent="0.25">
      <c r="B1078" s="17"/>
      <c r="I1078" s="50"/>
      <c r="K1078" s="50"/>
    </row>
    <row r="1079" spans="2:11" ht="15.75" customHeight="1" x14ac:dyDescent="0.25">
      <c r="B1079" s="17"/>
      <c r="I1079" s="50"/>
      <c r="K1079" s="50"/>
    </row>
    <row r="1080" spans="2:11" ht="15.75" customHeight="1" x14ac:dyDescent="0.25">
      <c r="B1080" s="17"/>
      <c r="I1080" s="50"/>
      <c r="K1080" s="50"/>
    </row>
    <row r="1081" spans="2:11" ht="15.75" customHeight="1" x14ac:dyDescent="0.25">
      <c r="B1081" s="17"/>
      <c r="I1081" s="50"/>
      <c r="K1081" s="50"/>
    </row>
    <row r="1082" spans="2:11" ht="15.75" customHeight="1" x14ac:dyDescent="0.25">
      <c r="B1082" s="17"/>
      <c r="I1082" s="50"/>
      <c r="K1082" s="50"/>
    </row>
    <row r="1083" spans="2:11" ht="15.75" customHeight="1" x14ac:dyDescent="0.25">
      <c r="B1083" s="17"/>
      <c r="I1083" s="50"/>
      <c r="K1083" s="50"/>
    </row>
    <row r="1084" spans="2:11" ht="15.75" customHeight="1" x14ac:dyDescent="0.25">
      <c r="B1084" s="17"/>
      <c r="I1084" s="50"/>
      <c r="K1084" s="50"/>
    </row>
    <row r="1085" spans="2:11" ht="15.75" customHeight="1" x14ac:dyDescent="0.25">
      <c r="B1085" s="17"/>
      <c r="I1085" s="50"/>
      <c r="K1085" s="50"/>
    </row>
    <row r="1086" spans="2:11" ht="15.75" customHeight="1" x14ac:dyDescent="0.25">
      <c r="B1086" s="17"/>
      <c r="I1086" s="50"/>
      <c r="K1086" s="50"/>
    </row>
    <row r="1087" spans="2:11" ht="15.75" customHeight="1" x14ac:dyDescent="0.25">
      <c r="B1087" s="17"/>
      <c r="I1087" s="50"/>
      <c r="K1087" s="50"/>
    </row>
    <row r="1088" spans="2:11" ht="15.75" customHeight="1" x14ac:dyDescent="0.25">
      <c r="B1088" s="17"/>
      <c r="I1088" s="50"/>
      <c r="K1088" s="50"/>
    </row>
    <row r="1089" spans="2:11" ht="15.75" customHeight="1" x14ac:dyDescent="0.25">
      <c r="B1089" s="17"/>
      <c r="I1089" s="50"/>
      <c r="K1089" s="50"/>
    </row>
    <row r="1090" spans="2:11" ht="15.75" customHeight="1" x14ac:dyDescent="0.25">
      <c r="B1090" s="17"/>
      <c r="I1090" s="50"/>
      <c r="K1090" s="50"/>
    </row>
    <row r="1091" spans="2:11" ht="15.75" customHeight="1" x14ac:dyDescent="0.25">
      <c r="B1091" s="17"/>
      <c r="I1091" s="50"/>
      <c r="K1091" s="50"/>
    </row>
    <row r="1092" spans="2:11" ht="15.75" customHeight="1" x14ac:dyDescent="0.25">
      <c r="B1092" s="17"/>
      <c r="I1092" s="50"/>
      <c r="K1092" s="50"/>
    </row>
    <row r="1093" spans="2:11" ht="15.75" customHeight="1" x14ac:dyDescent="0.25">
      <c r="B1093" s="17"/>
      <c r="I1093" s="50"/>
      <c r="K1093" s="50"/>
    </row>
    <row r="1094" spans="2:11" ht="15.75" customHeight="1" x14ac:dyDescent="0.25">
      <c r="B1094" s="17"/>
      <c r="I1094" s="50"/>
      <c r="K1094" s="50"/>
    </row>
    <row r="1095" spans="2:11" ht="15.75" customHeight="1" x14ac:dyDescent="0.25">
      <c r="B1095" s="17"/>
      <c r="I1095" s="50"/>
      <c r="K1095" s="50"/>
    </row>
    <row r="1096" spans="2:11" ht="15.75" customHeight="1" x14ac:dyDescent="0.25">
      <c r="B1096" s="17"/>
      <c r="I1096" s="50"/>
      <c r="K1096" s="50"/>
    </row>
    <row r="1097" spans="2:11" ht="15.75" customHeight="1" x14ac:dyDescent="0.25">
      <c r="B1097" s="17"/>
      <c r="I1097" s="50"/>
      <c r="K1097" s="50"/>
    </row>
    <row r="1098" spans="2:11" ht="15.75" customHeight="1" x14ac:dyDescent="0.25">
      <c r="B1098" s="17"/>
      <c r="I1098" s="50"/>
      <c r="K1098" s="50"/>
    </row>
    <row r="1099" spans="2:11" ht="15.75" customHeight="1" x14ac:dyDescent="0.25">
      <c r="B1099" s="17"/>
      <c r="I1099" s="50"/>
      <c r="K1099" s="50"/>
    </row>
    <row r="1100" spans="2:11" ht="15.75" customHeight="1" x14ac:dyDescent="0.25">
      <c r="B1100" s="17"/>
      <c r="I1100" s="50"/>
      <c r="K1100" s="50"/>
    </row>
    <row r="1101" spans="2:11" ht="15.75" customHeight="1" x14ac:dyDescent="0.25">
      <c r="B1101" s="17"/>
      <c r="I1101" s="50"/>
      <c r="K1101" s="50"/>
    </row>
    <row r="1102" spans="2:11" ht="15.75" customHeight="1" x14ac:dyDescent="0.25">
      <c r="B1102" s="17"/>
      <c r="I1102" s="50"/>
      <c r="K1102" s="50"/>
    </row>
    <row r="1103" spans="2:11" ht="15.75" customHeight="1" x14ac:dyDescent="0.25">
      <c r="B1103" s="17"/>
      <c r="I1103" s="50"/>
      <c r="K1103" s="50"/>
    </row>
    <row r="1104" spans="2:11" ht="15.75" customHeight="1" x14ac:dyDescent="0.25">
      <c r="B1104" s="17"/>
      <c r="I1104" s="50"/>
      <c r="K1104" s="50"/>
    </row>
    <row r="1105" spans="2:11" ht="15.75" customHeight="1" x14ac:dyDescent="0.25">
      <c r="B1105" s="17"/>
      <c r="I1105" s="50"/>
      <c r="K1105" s="50"/>
    </row>
    <row r="1106" spans="2:11" ht="15.75" customHeight="1" x14ac:dyDescent="0.25">
      <c r="B1106" s="17"/>
      <c r="I1106" s="50"/>
      <c r="K1106" s="50"/>
    </row>
    <row r="1107" spans="2:11" ht="15.75" customHeight="1" x14ac:dyDescent="0.25">
      <c r="B1107" s="17"/>
      <c r="I1107" s="50"/>
      <c r="K1107" s="50"/>
    </row>
    <row r="1108" spans="2:11" ht="15.75" customHeight="1" x14ac:dyDescent="0.25">
      <c r="B1108" s="17"/>
      <c r="I1108" s="50"/>
      <c r="K1108" s="50"/>
    </row>
    <row r="1109" spans="2:11" ht="15.75" customHeight="1" x14ac:dyDescent="0.25">
      <c r="B1109" s="17"/>
      <c r="I1109" s="50"/>
      <c r="K1109" s="50"/>
    </row>
    <row r="1110" spans="2:11" ht="15.75" customHeight="1" x14ac:dyDescent="0.25">
      <c r="B1110" s="17"/>
      <c r="I1110" s="50"/>
      <c r="K1110" s="50"/>
    </row>
    <row r="1111" spans="2:11" ht="15.75" customHeight="1" x14ac:dyDescent="0.25">
      <c r="B1111" s="17"/>
      <c r="I1111" s="50"/>
      <c r="K1111" s="50"/>
    </row>
    <row r="1112" spans="2:11" ht="15.75" customHeight="1" x14ac:dyDescent="0.25">
      <c r="B1112" s="17"/>
      <c r="I1112" s="50"/>
      <c r="K1112" s="50"/>
    </row>
    <row r="1113" spans="2:11" ht="15.75" customHeight="1" x14ac:dyDescent="0.25">
      <c r="B1113" s="17"/>
      <c r="I1113" s="50"/>
      <c r="K1113" s="50"/>
    </row>
    <row r="1114" spans="2:11" ht="15.75" customHeight="1" x14ac:dyDescent="0.25">
      <c r="B1114" s="17"/>
      <c r="I1114" s="50"/>
      <c r="K1114" s="50"/>
    </row>
    <row r="1115" spans="2:11" ht="15.75" customHeight="1" x14ac:dyDescent="0.25">
      <c r="B1115" s="17"/>
      <c r="I1115" s="50"/>
      <c r="K1115" s="50"/>
    </row>
    <row r="1116" spans="2:11" ht="15.75" customHeight="1" x14ac:dyDescent="0.25">
      <c r="B1116" s="17"/>
      <c r="I1116" s="50"/>
      <c r="K1116" s="50"/>
    </row>
    <row r="1117" spans="2:11" ht="15.75" customHeight="1" x14ac:dyDescent="0.25">
      <c r="B1117" s="17"/>
      <c r="I1117" s="50"/>
      <c r="K1117" s="50"/>
    </row>
    <row r="1118" spans="2:11" ht="15.75" customHeight="1" x14ac:dyDescent="0.25">
      <c r="B1118" s="17"/>
      <c r="I1118" s="50"/>
      <c r="K1118" s="50"/>
    </row>
    <row r="1119" spans="2:11" ht="15.75" customHeight="1" x14ac:dyDescent="0.25">
      <c r="B1119" s="17"/>
      <c r="I1119" s="50"/>
      <c r="K1119" s="50"/>
    </row>
    <row r="1120" spans="2:11" ht="15.75" customHeight="1" x14ac:dyDescent="0.25">
      <c r="B1120" s="17"/>
      <c r="I1120" s="50"/>
      <c r="K1120" s="50"/>
    </row>
    <row r="1121" spans="2:11" ht="15.75" customHeight="1" x14ac:dyDescent="0.25">
      <c r="B1121" s="17"/>
      <c r="I1121" s="50"/>
      <c r="K1121" s="50"/>
    </row>
    <row r="1122" spans="2:11" ht="15.75" customHeight="1" x14ac:dyDescent="0.25">
      <c r="B1122" s="17"/>
      <c r="I1122" s="50"/>
      <c r="K1122" s="50"/>
    </row>
    <row r="1123" spans="2:11" ht="15.75" customHeight="1" x14ac:dyDescent="0.25">
      <c r="B1123" s="17"/>
      <c r="I1123" s="50"/>
      <c r="K1123" s="50"/>
    </row>
    <row r="1124" spans="2:11" ht="15.75" customHeight="1" x14ac:dyDescent="0.25">
      <c r="B1124" s="17"/>
      <c r="I1124" s="50"/>
      <c r="K1124" s="50"/>
    </row>
    <row r="1125" spans="2:11" ht="15.75" customHeight="1" x14ac:dyDescent="0.25">
      <c r="B1125" s="17"/>
      <c r="I1125" s="50"/>
      <c r="K1125" s="50"/>
    </row>
    <row r="1126" spans="2:11" ht="15.75" customHeight="1" x14ac:dyDescent="0.25">
      <c r="B1126" s="17"/>
      <c r="I1126" s="50"/>
      <c r="K1126" s="50"/>
    </row>
    <row r="1127" spans="2:11" ht="15.75" customHeight="1" x14ac:dyDescent="0.25">
      <c r="B1127" s="17"/>
      <c r="I1127" s="50"/>
      <c r="K1127" s="50"/>
    </row>
    <row r="1128" spans="2:11" ht="15.75" customHeight="1" x14ac:dyDescent="0.25">
      <c r="B1128" s="17"/>
      <c r="I1128" s="50"/>
      <c r="K1128" s="50"/>
    </row>
    <row r="1129" spans="2:11" ht="15.75" customHeight="1" x14ac:dyDescent="0.25">
      <c r="B1129" s="17"/>
      <c r="I1129" s="50"/>
      <c r="K1129" s="50"/>
    </row>
    <row r="1130" spans="2:11" ht="15.75" customHeight="1" x14ac:dyDescent="0.25">
      <c r="B1130" s="17"/>
      <c r="I1130" s="50"/>
      <c r="K1130" s="50"/>
    </row>
    <row r="1131" spans="2:11" ht="15.75" customHeight="1" x14ac:dyDescent="0.25">
      <c r="B1131" s="17"/>
      <c r="I1131" s="50"/>
      <c r="K1131" s="50"/>
    </row>
    <row r="1132" spans="2:11" ht="15.75" customHeight="1" x14ac:dyDescent="0.25">
      <c r="B1132" s="17"/>
      <c r="I1132" s="50"/>
      <c r="K1132" s="50"/>
    </row>
    <row r="1133" spans="2:11" ht="15.75" customHeight="1" x14ac:dyDescent="0.25">
      <c r="B1133" s="17"/>
      <c r="I1133" s="50"/>
      <c r="K1133" s="50"/>
    </row>
    <row r="1134" spans="2:11" ht="15.75" customHeight="1" x14ac:dyDescent="0.25">
      <c r="B1134" s="17"/>
      <c r="I1134" s="50"/>
      <c r="K1134" s="50"/>
    </row>
    <row r="1135" spans="2:11" ht="15.75" customHeight="1" x14ac:dyDescent="0.25">
      <c r="B1135" s="17"/>
      <c r="I1135" s="50"/>
      <c r="K1135" s="50"/>
    </row>
    <row r="1136" spans="2:11" ht="15.75" customHeight="1" x14ac:dyDescent="0.25">
      <c r="B1136" s="17"/>
      <c r="I1136" s="50"/>
      <c r="K1136" s="50"/>
    </row>
    <row r="1137" spans="2:11" ht="15.75" customHeight="1" x14ac:dyDescent="0.25">
      <c r="B1137" s="17"/>
      <c r="I1137" s="50"/>
      <c r="K1137" s="50"/>
    </row>
    <row r="1138" spans="2:11" ht="15.75" customHeight="1" x14ac:dyDescent="0.25">
      <c r="B1138" s="17"/>
      <c r="I1138" s="50"/>
      <c r="K1138" s="50"/>
    </row>
    <row r="1139" spans="2:11" ht="15.75" customHeight="1" x14ac:dyDescent="0.25">
      <c r="B1139" s="17"/>
      <c r="I1139" s="50"/>
      <c r="K1139" s="50"/>
    </row>
    <row r="1140" spans="2:11" ht="15.75" customHeight="1" x14ac:dyDescent="0.25">
      <c r="B1140" s="17"/>
      <c r="I1140" s="50"/>
      <c r="K1140" s="50"/>
    </row>
    <row r="1141" spans="2:11" ht="15.75" customHeight="1" x14ac:dyDescent="0.25">
      <c r="B1141" s="17"/>
      <c r="I1141" s="50"/>
      <c r="K1141" s="50"/>
    </row>
    <row r="1142" spans="2:11" ht="15.75" customHeight="1" x14ac:dyDescent="0.25">
      <c r="B1142" s="17"/>
      <c r="I1142" s="50"/>
      <c r="K1142" s="50"/>
    </row>
    <row r="1143" spans="2:11" ht="15.75" customHeight="1" x14ac:dyDescent="0.25">
      <c r="B1143" s="17"/>
      <c r="I1143" s="50"/>
      <c r="K1143" s="50"/>
    </row>
    <row r="1144" spans="2:11" ht="15.75" customHeight="1" x14ac:dyDescent="0.25">
      <c r="B1144" s="17"/>
      <c r="I1144" s="50"/>
      <c r="K1144" s="50"/>
    </row>
    <row r="1145" spans="2:11" ht="15.75" customHeight="1" x14ac:dyDescent="0.25">
      <c r="B1145" s="17"/>
      <c r="I1145" s="50"/>
      <c r="K1145" s="50"/>
    </row>
    <row r="1146" spans="2:11" ht="15.75" customHeight="1" x14ac:dyDescent="0.25">
      <c r="B1146" s="17"/>
      <c r="I1146" s="50"/>
      <c r="K1146" s="50"/>
    </row>
    <row r="1147" spans="2:11" ht="15.75" customHeight="1" x14ac:dyDescent="0.25">
      <c r="B1147" s="17"/>
      <c r="I1147" s="50"/>
      <c r="K1147" s="50"/>
    </row>
    <row r="1148" spans="2:11" ht="15.75" customHeight="1" x14ac:dyDescent="0.25">
      <c r="B1148" s="17"/>
      <c r="I1148" s="50"/>
      <c r="K1148" s="50"/>
    </row>
    <row r="1149" spans="2:11" ht="15.75" customHeight="1" x14ac:dyDescent="0.25">
      <c r="B1149" s="17"/>
      <c r="I1149" s="50"/>
      <c r="K1149" s="50"/>
    </row>
    <row r="1150" spans="2:11" ht="15.75" customHeight="1" x14ac:dyDescent="0.25">
      <c r="B1150" s="17"/>
      <c r="I1150" s="50"/>
      <c r="K1150" s="50"/>
    </row>
    <row r="1151" spans="2:11" ht="15.75" customHeight="1" x14ac:dyDescent="0.25">
      <c r="B1151" s="17"/>
      <c r="I1151" s="50"/>
      <c r="K1151" s="50"/>
    </row>
    <row r="1152" spans="2:11" ht="15.75" customHeight="1" x14ac:dyDescent="0.25">
      <c r="B1152" s="17"/>
      <c r="I1152" s="50"/>
      <c r="K1152" s="50"/>
    </row>
    <row r="1153" spans="2:11" ht="15.75" customHeight="1" x14ac:dyDescent="0.25">
      <c r="B1153" s="17"/>
      <c r="I1153" s="50"/>
      <c r="K1153" s="50"/>
    </row>
    <row r="1154" spans="2:11" ht="15.75" customHeight="1" x14ac:dyDescent="0.25">
      <c r="B1154" s="17"/>
      <c r="I1154" s="50"/>
      <c r="K1154" s="50"/>
    </row>
    <row r="1155" spans="2:11" ht="15.75" customHeight="1" x14ac:dyDescent="0.25">
      <c r="B1155" s="17"/>
      <c r="I1155" s="50"/>
      <c r="K1155" s="50"/>
    </row>
    <row r="1156" spans="2:11" ht="15.75" customHeight="1" x14ac:dyDescent="0.25">
      <c r="B1156" s="17"/>
      <c r="I1156" s="50"/>
      <c r="K1156" s="50"/>
    </row>
    <row r="1157" spans="2:11" ht="15.75" customHeight="1" x14ac:dyDescent="0.25">
      <c r="B1157" s="17"/>
      <c r="I1157" s="50"/>
      <c r="K1157" s="50"/>
    </row>
    <row r="1158" spans="2:11" ht="15.75" customHeight="1" x14ac:dyDescent="0.25">
      <c r="B1158" s="17"/>
      <c r="I1158" s="50"/>
      <c r="K1158" s="50"/>
    </row>
    <row r="1159" spans="2:11" ht="15.75" customHeight="1" x14ac:dyDescent="0.25">
      <c r="B1159" s="17"/>
      <c r="I1159" s="50"/>
      <c r="K1159" s="50"/>
    </row>
    <row r="1160" spans="2:11" ht="15.75" customHeight="1" x14ac:dyDescent="0.25">
      <c r="B1160" s="17"/>
      <c r="I1160" s="50"/>
      <c r="K1160" s="50"/>
    </row>
    <row r="1161" spans="2:11" ht="15.75" customHeight="1" x14ac:dyDescent="0.25">
      <c r="B1161" s="17"/>
      <c r="I1161" s="50"/>
      <c r="K1161" s="50"/>
    </row>
    <row r="1162" spans="2:11" ht="15.75" customHeight="1" x14ac:dyDescent="0.25">
      <c r="B1162" s="17"/>
      <c r="I1162" s="50"/>
      <c r="K1162" s="50"/>
    </row>
    <row r="1163" spans="2:11" ht="15.75" customHeight="1" x14ac:dyDescent="0.25">
      <c r="B1163" s="17"/>
      <c r="I1163" s="50"/>
      <c r="K1163" s="50"/>
    </row>
    <row r="1164" spans="2:11" ht="15.75" customHeight="1" x14ac:dyDescent="0.25">
      <c r="B1164" s="17"/>
      <c r="I1164" s="50"/>
      <c r="K1164" s="50"/>
    </row>
    <row r="1165" spans="2:11" ht="15.75" customHeight="1" x14ac:dyDescent="0.25">
      <c r="B1165" s="17"/>
      <c r="I1165" s="50"/>
      <c r="K1165" s="50"/>
    </row>
    <row r="1166" spans="2:11" ht="15.75" customHeight="1" x14ac:dyDescent="0.25">
      <c r="B1166" s="17"/>
      <c r="I1166" s="50"/>
      <c r="K1166" s="50"/>
    </row>
    <row r="1167" spans="2:11" ht="15.75" customHeight="1" x14ac:dyDescent="0.25">
      <c r="B1167" s="17"/>
      <c r="I1167" s="50"/>
      <c r="K1167" s="50"/>
    </row>
    <row r="1168" spans="2:11" ht="15.75" customHeight="1" x14ac:dyDescent="0.25">
      <c r="B1168" s="17"/>
      <c r="I1168" s="50"/>
      <c r="K1168" s="50"/>
    </row>
    <row r="1169" spans="2:11" ht="15.75" customHeight="1" x14ac:dyDescent="0.25">
      <c r="B1169" s="17"/>
      <c r="I1169" s="50"/>
      <c r="K1169" s="50"/>
    </row>
    <row r="1170" spans="2:11" ht="15.75" customHeight="1" x14ac:dyDescent="0.25">
      <c r="B1170" s="17"/>
      <c r="I1170" s="50"/>
      <c r="K1170" s="50"/>
    </row>
    <row r="1171" spans="2:11" ht="15.75" customHeight="1" x14ac:dyDescent="0.25">
      <c r="B1171" s="17"/>
      <c r="I1171" s="50"/>
      <c r="K1171" s="50"/>
    </row>
    <row r="1172" spans="2:11" ht="15.75" customHeight="1" x14ac:dyDescent="0.25">
      <c r="B1172" s="17"/>
      <c r="I1172" s="50"/>
      <c r="K1172" s="50"/>
    </row>
    <row r="1173" spans="2:11" ht="15.75" customHeight="1" x14ac:dyDescent="0.25">
      <c r="B1173" s="17"/>
      <c r="I1173" s="50"/>
      <c r="K1173" s="50"/>
    </row>
    <row r="1174" spans="2:11" ht="15.75" customHeight="1" x14ac:dyDescent="0.25">
      <c r="B1174" s="17"/>
      <c r="I1174" s="50"/>
      <c r="K1174" s="50"/>
    </row>
    <row r="1175" spans="2:11" ht="15.75" customHeight="1" x14ac:dyDescent="0.25">
      <c r="B1175" s="17"/>
      <c r="I1175" s="50"/>
      <c r="K1175" s="50"/>
    </row>
    <row r="1176" spans="2:11" ht="15.75" customHeight="1" x14ac:dyDescent="0.25">
      <c r="B1176" s="17"/>
      <c r="I1176" s="50"/>
      <c r="K1176" s="50"/>
    </row>
    <row r="1177" spans="2:11" ht="15.75" customHeight="1" x14ac:dyDescent="0.25">
      <c r="B1177" s="17"/>
      <c r="I1177" s="50"/>
      <c r="K1177" s="50"/>
    </row>
    <row r="1178" spans="2:11" ht="15.75" customHeight="1" x14ac:dyDescent="0.25">
      <c r="B1178" s="17"/>
      <c r="I1178" s="50"/>
      <c r="K1178" s="50"/>
    </row>
    <row r="1179" spans="2:11" ht="15.75" customHeight="1" x14ac:dyDescent="0.25">
      <c r="B1179" s="17"/>
      <c r="I1179" s="50"/>
      <c r="K1179" s="50"/>
    </row>
    <row r="1180" spans="2:11" ht="15.75" customHeight="1" x14ac:dyDescent="0.25">
      <c r="B1180" s="17"/>
      <c r="I1180" s="50"/>
      <c r="K1180" s="50"/>
    </row>
    <row r="1181" spans="2:11" ht="15.75" customHeight="1" x14ac:dyDescent="0.25">
      <c r="B1181" s="17"/>
      <c r="I1181" s="50"/>
      <c r="K1181" s="50"/>
    </row>
    <row r="1182" spans="2:11" ht="15.75" customHeight="1" x14ac:dyDescent="0.25">
      <c r="B1182" s="17"/>
      <c r="I1182" s="50"/>
      <c r="K1182" s="50"/>
    </row>
    <row r="1183" spans="2:11" ht="15.75" customHeight="1" x14ac:dyDescent="0.25">
      <c r="B1183" s="17"/>
      <c r="I1183" s="50"/>
      <c r="K1183" s="50"/>
    </row>
    <row r="1184" spans="2:11" ht="15.75" customHeight="1" x14ac:dyDescent="0.25">
      <c r="B1184" s="17"/>
      <c r="I1184" s="50"/>
      <c r="K1184" s="50"/>
    </row>
    <row r="1185" spans="2:11" ht="15.75" customHeight="1" x14ac:dyDescent="0.25">
      <c r="B1185" s="17"/>
      <c r="I1185" s="50"/>
      <c r="K1185" s="50"/>
    </row>
    <row r="1186" spans="2:11" ht="15.75" customHeight="1" x14ac:dyDescent="0.25">
      <c r="B1186" s="17"/>
      <c r="I1186" s="50"/>
      <c r="K1186" s="50"/>
    </row>
    <row r="1187" spans="2:11" ht="15.75" customHeight="1" x14ac:dyDescent="0.25">
      <c r="B1187" s="17"/>
      <c r="I1187" s="50"/>
      <c r="K1187" s="50"/>
    </row>
    <row r="1188" spans="2:11" ht="15.75" customHeight="1" x14ac:dyDescent="0.25">
      <c r="B1188" s="17"/>
      <c r="I1188" s="50"/>
      <c r="K1188" s="50"/>
    </row>
    <row r="1189" spans="2:11" ht="15.75" customHeight="1" x14ac:dyDescent="0.25">
      <c r="B1189" s="17"/>
      <c r="I1189" s="50"/>
      <c r="K1189" s="50"/>
    </row>
    <row r="1190" spans="2:11" ht="15.75" customHeight="1" x14ac:dyDescent="0.25">
      <c r="B1190" s="17"/>
      <c r="I1190" s="50"/>
      <c r="K1190" s="50"/>
    </row>
    <row r="1191" spans="2:11" ht="15.75" customHeight="1" x14ac:dyDescent="0.25">
      <c r="B1191" s="17"/>
      <c r="I1191" s="50"/>
      <c r="K1191" s="50"/>
    </row>
    <row r="1192" spans="2:11" ht="15.75" customHeight="1" x14ac:dyDescent="0.25">
      <c r="B1192" s="17"/>
      <c r="I1192" s="50"/>
      <c r="K1192" s="50"/>
    </row>
    <row r="1193" spans="2:11" ht="15.75" customHeight="1" x14ac:dyDescent="0.25">
      <c r="B1193" s="17"/>
      <c r="I1193" s="50"/>
      <c r="K1193" s="50"/>
    </row>
    <row r="1194" spans="2:11" ht="15.75" customHeight="1" x14ac:dyDescent="0.25">
      <c r="B1194" s="17"/>
      <c r="I1194" s="50"/>
      <c r="K1194" s="50"/>
    </row>
    <row r="1195" spans="2:11" ht="15.75" customHeight="1" x14ac:dyDescent="0.25">
      <c r="B1195" s="17"/>
      <c r="I1195" s="50"/>
      <c r="K1195" s="50"/>
    </row>
    <row r="1196" spans="2:11" ht="15.75" customHeight="1" x14ac:dyDescent="0.25">
      <c r="B1196" s="17"/>
      <c r="I1196" s="50"/>
      <c r="K1196" s="50"/>
    </row>
    <row r="1197" spans="2:11" ht="15.75" customHeight="1" x14ac:dyDescent="0.25">
      <c r="B1197" s="17"/>
      <c r="I1197" s="50"/>
      <c r="K1197" s="50"/>
    </row>
    <row r="1198" spans="2:11" ht="15.75" customHeight="1" x14ac:dyDescent="0.25">
      <c r="B1198" s="17"/>
      <c r="I1198" s="50"/>
      <c r="K1198" s="50"/>
    </row>
    <row r="1199" spans="2:11" ht="15.75" customHeight="1" x14ac:dyDescent="0.25">
      <c r="B1199" s="17"/>
      <c r="I1199" s="50"/>
      <c r="K1199" s="50"/>
    </row>
    <row r="1200" spans="2:11" ht="15.75" customHeight="1" x14ac:dyDescent="0.25">
      <c r="B1200" s="17"/>
      <c r="I1200" s="50"/>
      <c r="K1200" s="50"/>
    </row>
  </sheetData>
  <mergeCells count="14">
    <mergeCell ref="B5:B6"/>
    <mergeCell ref="C5:C6"/>
    <mergeCell ref="D5:D6"/>
    <mergeCell ref="E5:G5"/>
    <mergeCell ref="A1:G1"/>
    <mergeCell ref="A3:G3"/>
    <mergeCell ref="A2:G2"/>
    <mergeCell ref="C79:G79"/>
    <mergeCell ref="C111:G111"/>
    <mergeCell ref="C267:G267"/>
    <mergeCell ref="C148:G148"/>
    <mergeCell ref="C257:G257"/>
    <mergeCell ref="C197:G197"/>
    <mergeCell ref="C196:G196"/>
  </mergeCells>
  <phoneticPr fontId="5" type="noConversion"/>
  <pageMargins left="0.25" right="0.25" top="0.75" bottom="0.75" header="0.3" footer="0.3"/>
  <pageSetup paperSize="9" scale="95" fitToHeight="0" orientation="landscape" r:id="rId1"/>
  <headerFooter>
    <oddHeader>&amp;RAkční plán 2026 (aktualizováno: &amp;D)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74B1C-2345-41A7-8C01-3942E6B0EDB2}">
  <dimension ref="A1:H239"/>
  <sheetViews>
    <sheetView topLeftCell="A149" workbookViewId="0">
      <selection activeCell="F12" sqref="F12"/>
    </sheetView>
  </sheetViews>
  <sheetFormatPr defaultColWidth="4.85546875" defaultRowHeight="15" x14ac:dyDescent="0.25"/>
  <cols>
    <col min="1" max="1" width="2.5703125" customWidth="1"/>
    <col min="2" max="2" width="30.5703125" customWidth="1"/>
    <col min="3" max="7" width="15.140625" customWidth="1"/>
  </cols>
  <sheetData>
    <row r="1" spans="1:8" ht="33" customHeight="1" x14ac:dyDescent="0.35">
      <c r="A1" s="137" t="s">
        <v>434</v>
      </c>
      <c r="B1" s="137"/>
      <c r="C1" s="137"/>
      <c r="D1" s="137"/>
      <c r="E1" s="137"/>
      <c r="F1" s="137"/>
      <c r="G1" s="137"/>
    </row>
    <row r="2" spans="1:8" ht="15.75" x14ac:dyDescent="0.25">
      <c r="A2" s="140"/>
      <c r="B2" s="140"/>
      <c r="C2" s="140"/>
      <c r="D2" s="140"/>
      <c r="E2" s="140"/>
    </row>
    <row r="3" spans="1:8" ht="24" thickBot="1" x14ac:dyDescent="0.3">
      <c r="A3" s="1"/>
      <c r="B3" s="143" t="s">
        <v>435</v>
      </c>
      <c r="C3" s="143"/>
      <c r="D3" s="143"/>
      <c r="E3" s="143"/>
      <c r="F3" s="143"/>
      <c r="G3" s="143"/>
    </row>
    <row r="4" spans="1:8" ht="35.450000000000003" customHeight="1" thickTop="1" thickBot="1" x14ac:dyDescent="0.3">
      <c r="A4" s="1"/>
      <c r="B4" s="141" t="s">
        <v>1</v>
      </c>
      <c r="C4" s="117" t="s">
        <v>143</v>
      </c>
      <c r="D4" s="117" t="s">
        <v>436</v>
      </c>
      <c r="E4" s="117" t="s">
        <v>437</v>
      </c>
      <c r="F4" s="117" t="s">
        <v>438</v>
      </c>
      <c r="G4" s="117" t="s">
        <v>439</v>
      </c>
    </row>
    <row r="5" spans="1:8" ht="32.450000000000003" customHeight="1" thickTop="1" thickBot="1" x14ac:dyDescent="0.3">
      <c r="A5" s="1"/>
      <c r="B5" s="142"/>
      <c r="C5" s="118">
        <f>SUM(C6:C238)</f>
        <v>42153662</v>
      </c>
      <c r="D5" s="120">
        <f>SUM(D6:D238)</f>
        <v>26762657</v>
      </c>
      <c r="E5" s="123">
        <f>SUM(E6:E238)</f>
        <v>110427000</v>
      </c>
      <c r="F5" s="119">
        <f>SUM(F6:F238)</f>
        <v>932670</v>
      </c>
      <c r="G5" s="122">
        <f>SUM(G6:G238)</f>
        <v>106228880</v>
      </c>
    </row>
    <row r="6" spans="1:8" ht="25.5" thickTop="1" thickBot="1" x14ac:dyDescent="0.3">
      <c r="A6" s="1"/>
      <c r="B6" s="115" t="str">
        <f>'Seznam projektů'!C7</f>
        <v>SPRÁVA VEŘEJNÉHO PROSTORU A BUDOV</v>
      </c>
      <c r="C6" s="116" t="str">
        <f>IF('Seznam projektů'!H7="x",'Seznam projektů'!G7,"")</f>
        <v/>
      </c>
      <c r="D6" s="116" t="str">
        <f>IF('Seznam projektů'!H7="z",'Seznam projektů'!G7,"")</f>
        <v/>
      </c>
      <c r="E6" s="116" t="str">
        <f>IF('Seznam projektů'!H7="*",'Seznam projektů'!G7,"")</f>
        <v/>
      </c>
      <c r="F6" s="116" t="str">
        <f>IF('Seznam projektů'!H7="+",'Seznam projektů'!G7,"")</f>
        <v/>
      </c>
      <c r="G6" s="116" t="str">
        <f>IF('Seznam projektů'!H7=".",'Seznam projektů'!G7,"")</f>
        <v/>
      </c>
      <c r="H6" s="121"/>
    </row>
    <row r="7" spans="1:8" ht="25.5" thickTop="1" thickBot="1" x14ac:dyDescent="0.3">
      <c r="B7" s="115" t="str">
        <f>'Seznam projektů'!C8</f>
        <v>PD na přestavbu domu č.p. 304 (stará škola)</v>
      </c>
      <c r="C7" s="116">
        <f>IF('Seznam projektů'!H8="x",'Seznam projektů'!G8,"")</f>
        <v>2500000</v>
      </c>
      <c r="D7" s="116" t="str">
        <f>IF('Seznam projektů'!H8="z",'Seznam projektů'!G8,"")</f>
        <v/>
      </c>
      <c r="E7" s="116" t="str">
        <f>IF('Seznam projektů'!H8="*",'Seznam projektů'!G8,"")</f>
        <v/>
      </c>
      <c r="F7" s="116" t="str">
        <f>IF('Seznam projektů'!H8="+",'Seznam projektů'!G8,"")</f>
        <v/>
      </c>
      <c r="G7" s="116" t="str">
        <f>IF('Seznam projektů'!H8=".",'Seznam projektů'!G8,"")</f>
        <v/>
      </c>
    </row>
    <row r="8" spans="1:8" ht="25.5" thickTop="1" thickBot="1" x14ac:dyDescent="0.3">
      <c r="B8" s="115" t="str">
        <f>'Seznam projektů'!C9</f>
        <v>PD Oddechová zóna včetně prostoru pod nádražím (točna)</v>
      </c>
      <c r="C8" s="116" t="str">
        <f>IF('Seznam projektů'!H9="x",'Seznam projektů'!G9,"")</f>
        <v/>
      </c>
      <c r="D8" s="116" t="str">
        <f>IF('Seznam projektů'!H9="z",'Seznam projektů'!G9,"")</f>
        <v/>
      </c>
      <c r="E8" s="116" t="str">
        <f>IF('Seznam projektů'!H9="*",'Seznam projektů'!G9,"")</f>
        <v/>
      </c>
      <c r="F8" s="116" t="str">
        <f>IF('Seznam projektů'!H9="+",'Seznam projektů'!G9,"")</f>
        <v/>
      </c>
      <c r="G8" s="116" t="str">
        <f>IF('Seznam projektů'!H9=".",'Seznam projektů'!G9,"")</f>
        <v/>
      </c>
    </row>
    <row r="9" spans="1:8" ht="16.5" thickTop="1" thickBot="1" x14ac:dyDescent="0.3">
      <c r="B9" s="115" t="str">
        <f>'Seznam projektů'!C10</f>
        <v>PD na Sběrný dvůr "vedle garáží"</v>
      </c>
      <c r="C9" s="116">
        <f>IF('Seznam projektů'!H10="x",'Seznam projektů'!G10,"")</f>
        <v>339496</v>
      </c>
      <c r="D9" s="116" t="str">
        <f>IF('Seznam projektů'!H10="z",'Seznam projektů'!G10,"")</f>
        <v/>
      </c>
      <c r="E9" s="116" t="str">
        <f>IF('Seznam projektů'!H10="*",'Seznam projektů'!G10,"")</f>
        <v/>
      </c>
      <c r="F9" s="116" t="str">
        <f>IF('Seznam projektů'!H10="+",'Seznam projektů'!G10,"")</f>
        <v/>
      </c>
      <c r="G9" s="116" t="str">
        <f>IF('Seznam projektů'!H10=".",'Seznam projektů'!G10,"")</f>
        <v/>
      </c>
    </row>
    <row r="10" spans="1:8" ht="16.5" thickTop="1" thickBot="1" x14ac:dyDescent="0.3">
      <c r="B10" s="115" t="str">
        <f>'Seznam projektů'!C11</f>
        <v>PD na Náves u kostela (roubenky)</v>
      </c>
      <c r="C10" s="116" t="str">
        <f>IF('Seznam projektů'!H11="x",'Seznam projektů'!G11,"")</f>
        <v/>
      </c>
      <c r="D10" s="116" t="str">
        <f>IF('Seznam projektů'!H11="z",'Seznam projektů'!G11,"")</f>
        <v/>
      </c>
      <c r="E10" s="116" t="str">
        <f>IF('Seznam projektů'!H11="*",'Seznam projektů'!G11,"")</f>
        <v/>
      </c>
      <c r="F10" s="116" t="str">
        <f>IF('Seznam projektů'!H11="+",'Seznam projektů'!G11,"")</f>
        <v/>
      </c>
      <c r="G10" s="116" t="str">
        <f>IF('Seznam projektů'!H11=".",'Seznam projektů'!G11,"")</f>
        <v/>
      </c>
    </row>
    <row r="11" spans="1:8" ht="16.5" thickTop="1" thickBot="1" x14ac:dyDescent="0.3">
      <c r="B11" s="115" t="str">
        <f>'Seznam projektů'!C12</f>
        <v>Kultivace míst pro kontejnery - zábrany</v>
      </c>
      <c r="C11" s="116" t="str">
        <f>IF('Seznam projektů'!H12="x",'Seznam projektů'!G12,"")</f>
        <v/>
      </c>
      <c r="D11" s="116" t="str">
        <f>IF('Seznam projektů'!H12="z",'Seznam projektů'!G12,"")</f>
        <v/>
      </c>
      <c r="E11" s="116" t="str">
        <f>IF('Seznam projektů'!H12="*",'Seznam projektů'!G12,"")</f>
        <v/>
      </c>
      <c r="F11" s="116" t="str">
        <f>IF('Seznam projektů'!H12="+",'Seznam projektů'!G12,"")</f>
        <v/>
      </c>
      <c r="G11" s="116" t="str">
        <f>IF('Seznam projektů'!H12=".",'Seznam projektů'!G12,"")</f>
        <v/>
      </c>
    </row>
    <row r="12" spans="1:8" ht="25.5" thickTop="1" thickBot="1" x14ac:dyDescent="0.3">
      <c r="B12" s="115" t="str">
        <f>'Seznam projektů'!C14</f>
        <v xml:space="preserve">Nové odpadkové koše (i na psí exkrementy) </v>
      </c>
      <c r="C12" s="116" t="str">
        <f>IF('Seznam projektů'!H14="x",'Seznam projektů'!G14,"")</f>
        <v/>
      </c>
      <c r="D12" s="116" t="str">
        <f>IF('Seznam projektů'!H14="z",'Seznam projektů'!G14,"")</f>
        <v/>
      </c>
      <c r="E12" s="116" t="str">
        <f>IF('Seznam projektů'!H14="*",'Seznam projektů'!G14,"")</f>
        <v/>
      </c>
      <c r="F12" s="116" t="str">
        <f>IF('Seznam projektů'!H14="+",'Seznam projektů'!G14,"")</f>
        <v/>
      </c>
      <c r="G12" s="116" t="str">
        <f>IF('Seznam projektů'!H14=".",'Seznam projektů'!G14,"")</f>
        <v/>
      </c>
    </row>
    <row r="13" spans="1:8" ht="25.5" thickTop="1" thickBot="1" x14ac:dyDescent="0.3">
      <c r="B13" s="115" t="str">
        <f>'Seznam projektů'!C17</f>
        <v>Rekultivace prostoru pod vlakovým nádražím</v>
      </c>
      <c r="C13" s="116" t="str">
        <f>IF('Seznam projektů'!H17="x",'Seznam projektů'!G17,"")</f>
        <v/>
      </c>
      <c r="D13" s="116" t="str">
        <f>IF('Seznam projektů'!H17="z",'Seznam projektů'!G17,"")</f>
        <v/>
      </c>
      <c r="E13" s="116" t="str">
        <f>IF('Seznam projektů'!H17="*",'Seznam projektů'!G17,"")</f>
        <v/>
      </c>
      <c r="F13" s="116" t="str">
        <f>IF('Seznam projektů'!H17="+",'Seznam projektů'!G17,"")</f>
        <v/>
      </c>
      <c r="G13" s="116" t="str">
        <f>IF('Seznam projektů'!H17=".",'Seznam projektů'!G17,"")</f>
        <v/>
      </c>
    </row>
    <row r="14" spans="1:8" ht="16.5" thickTop="1" thickBot="1" x14ac:dyDescent="0.3">
      <c r="B14" s="115" t="str">
        <f>'Seznam projektů'!C18</f>
        <v>Oprava budovy kapličky na Gvardůvkách</v>
      </c>
      <c r="C14" s="116" t="str">
        <f>IF('Seznam projektů'!H18="x",'Seznam projektů'!G18,"")</f>
        <v/>
      </c>
      <c r="D14" s="116" t="str">
        <f>IF('Seznam projektů'!H18="z",'Seznam projektů'!G18,"")</f>
        <v/>
      </c>
      <c r="E14" s="116" t="str">
        <f>IF('Seznam projektů'!H18="*",'Seznam projektů'!G18,"")</f>
        <v/>
      </c>
      <c r="F14" s="116" t="str">
        <f>IF('Seznam projektů'!H18="+",'Seznam projektů'!G18,"")</f>
        <v/>
      </c>
      <c r="G14" s="116" t="str">
        <f>IF('Seznam projektů'!H18=".",'Seznam projektů'!G18,"")</f>
        <v/>
      </c>
    </row>
    <row r="15" spans="1:8" ht="16.5" thickTop="1" thickBot="1" x14ac:dyDescent="0.3">
      <c r="B15" s="115">
        <f>'Seznam projektů'!C19</f>
        <v>0</v>
      </c>
      <c r="C15" s="116" t="str">
        <f>IF('Seznam projektů'!H19="x",'Seznam projektů'!G19,"")</f>
        <v/>
      </c>
      <c r="D15" s="116" t="str">
        <f>IF('Seznam projektů'!H19="z",'Seznam projektů'!G19,"")</f>
        <v/>
      </c>
      <c r="E15" s="116" t="str">
        <f>IF('Seznam projektů'!H19="*",'Seznam projektů'!G19,"")</f>
        <v/>
      </c>
      <c r="F15" s="116" t="str">
        <f>IF('Seznam projektů'!H19="+",'Seznam projektů'!G19,"")</f>
        <v/>
      </c>
      <c r="G15" s="116" t="str">
        <f>IF('Seznam projektů'!H19=".",'Seznam projektů'!G19,"")</f>
        <v/>
      </c>
    </row>
    <row r="16" spans="1:8" ht="16.5" thickTop="1" thickBot="1" x14ac:dyDescent="0.3">
      <c r="B16" s="115" t="str">
        <f>'Seznam projektů'!C20</f>
        <v>mezisoučet v kategorii A</v>
      </c>
      <c r="C16" s="116" t="str">
        <f>IF('Seznam projektů'!H20="x",'Seznam projektů'!G20,"")</f>
        <v/>
      </c>
      <c r="D16" s="116" t="str">
        <f>IF('Seznam projektů'!H20="z",'Seznam projektů'!G20,"")</f>
        <v/>
      </c>
      <c r="E16" s="116" t="str">
        <f>IF('Seznam projektů'!H20="*",'Seznam projektů'!G20,"")</f>
        <v/>
      </c>
      <c r="F16" s="116" t="str">
        <f>IF('Seznam projektů'!H20="+",'Seznam projektů'!G20,"")</f>
        <v/>
      </c>
      <c r="G16" s="116" t="str">
        <f>IF('Seznam projektů'!H20=".",'Seznam projektů'!G20,"")</f>
        <v/>
      </c>
    </row>
    <row r="17" spans="2:7" ht="25.5" thickTop="1" thickBot="1" x14ac:dyDescent="0.3">
      <c r="B17" s="115" t="str">
        <f>'Seznam projektů'!C21</f>
        <v>PD Nové místní turistické značení a směrovky, informační cedule</v>
      </c>
      <c r="C17" s="116" t="str">
        <f>IF('Seznam projektů'!H21="x",'Seznam projektů'!G21,"")</f>
        <v/>
      </c>
      <c r="D17" s="116" t="str">
        <f>IF('Seznam projektů'!H21="z",'Seznam projektů'!G21,"")</f>
        <v/>
      </c>
      <c r="E17" s="116" t="str">
        <f>IF('Seznam projektů'!H21="*",'Seznam projektů'!G21,"")</f>
        <v/>
      </c>
      <c r="F17" s="116" t="str">
        <f>IF('Seznam projektů'!H21="+",'Seznam projektů'!G21,"")</f>
        <v/>
      </c>
      <c r="G17" s="116" t="str">
        <f>IF('Seznam projektů'!H21=".",'Seznam projektů'!G21,"")</f>
        <v/>
      </c>
    </row>
    <row r="18" spans="2:7" ht="16.5" thickTop="1" thickBot="1" x14ac:dyDescent="0.3">
      <c r="B18" s="115" t="str">
        <f>'Seznam projektů'!C22</f>
        <v>PD na plechovou halu u hasičárny</v>
      </c>
      <c r="C18" s="116" t="str">
        <f>IF('Seznam projektů'!H22="x",'Seznam projektů'!G22,"")</f>
        <v/>
      </c>
      <c r="D18" s="116" t="str">
        <f>IF('Seznam projektů'!H22="z",'Seznam projektů'!G22,"")</f>
        <v/>
      </c>
      <c r="E18" s="116" t="str">
        <f>IF('Seznam projektů'!H22="*",'Seznam projektů'!G22,"")</f>
        <v/>
      </c>
      <c r="F18" s="116" t="str">
        <f>IF('Seznam projektů'!H22="+",'Seznam projektů'!G22,"")</f>
        <v/>
      </c>
      <c r="G18" s="116" t="str">
        <f>IF('Seznam projektů'!H22=".",'Seznam projektů'!G22,"")</f>
        <v/>
      </c>
    </row>
    <row r="19" spans="2:7" ht="25.5" thickTop="1" thickBot="1" x14ac:dyDescent="0.3">
      <c r="B19" s="115" t="str">
        <f>'Seznam projektů'!C23</f>
        <v>PD na modernizaci a přestavby Zasedací místnosti</v>
      </c>
      <c r="C19" s="116" t="str">
        <f>IF('Seznam projektů'!H23="x",'Seznam projektů'!G23,"")</f>
        <v/>
      </c>
      <c r="D19" s="116" t="str">
        <f>IF('Seznam projektů'!H23="z",'Seznam projektů'!G23,"")</f>
        <v/>
      </c>
      <c r="E19" s="116" t="str">
        <f>IF('Seznam projektů'!H23="*",'Seznam projektů'!G23,"")</f>
        <v/>
      </c>
      <c r="F19" s="116" t="str">
        <f>IF('Seznam projektů'!H23="+",'Seznam projektů'!G23,"")</f>
        <v/>
      </c>
      <c r="G19" s="116" t="str">
        <f>IF('Seznam projektů'!H23=".",'Seznam projektů'!G23,"")</f>
        <v/>
      </c>
    </row>
    <row r="20" spans="2:7" ht="25.5" thickTop="1" thickBot="1" x14ac:dyDescent="0.3">
      <c r="B20" s="115" t="str">
        <f>'Seznam projektů'!C24</f>
        <v>PD na Rozšíření hřbitova a oplocení okolo dřevěného kostelíku</v>
      </c>
      <c r="C20" s="116" t="str">
        <f>IF('Seznam projektů'!H24="x",'Seznam projektů'!G24,"")</f>
        <v/>
      </c>
      <c r="D20" s="116" t="str">
        <f>IF('Seznam projektů'!H24="z",'Seznam projektů'!G24,"")</f>
        <v/>
      </c>
      <c r="E20" s="116" t="str">
        <f>IF('Seznam projektů'!H24="*",'Seznam projektů'!G24,"")</f>
        <v/>
      </c>
      <c r="F20" s="116" t="str">
        <f>IF('Seznam projektů'!H24="+",'Seznam projektů'!G24,"")</f>
        <v/>
      </c>
      <c r="G20" s="116" t="str">
        <f>IF('Seznam projektů'!H24=".",'Seznam projektů'!G24,"")</f>
        <v/>
      </c>
    </row>
    <row r="21" spans="2:7" ht="25.5" thickTop="1" thickBot="1" x14ac:dyDescent="0.3">
      <c r="B21" s="115" t="str">
        <f>'Seznam projektů'!C25</f>
        <v>Nové místní turistické značení a směrovky, informační cedule</v>
      </c>
      <c r="C21" s="116" t="str">
        <f>IF('Seznam projektů'!H25="x",'Seznam projektů'!G25,"")</f>
        <v/>
      </c>
      <c r="D21" s="116" t="str">
        <f>IF('Seznam projektů'!H25="z",'Seznam projektů'!G25,"")</f>
        <v/>
      </c>
      <c r="E21" s="116" t="str">
        <f>IF('Seznam projektů'!H25="*",'Seznam projektů'!G25,"")</f>
        <v/>
      </c>
      <c r="F21" s="116" t="str">
        <f>IF('Seznam projektů'!H25="+",'Seznam projektů'!G25,"")</f>
        <v/>
      </c>
      <c r="G21" s="116" t="str">
        <f>IF('Seznam projektů'!H25=".",'Seznam projektů'!G25,"")</f>
        <v/>
      </c>
    </row>
    <row r="22" spans="2:7" ht="25.5" thickTop="1" thickBot="1" x14ac:dyDescent="0.3">
      <c r="B22" s="115" t="str">
        <f>'Seznam projektů'!C29</f>
        <v>Dokončení revitalizace okolí kapličky na Gvardůvkách</v>
      </c>
      <c r="C22" s="116" t="str">
        <f>IF('Seznam projektů'!H29="x",'Seznam projektů'!G29,"")</f>
        <v/>
      </c>
      <c r="D22" s="116" t="str">
        <f>IF('Seznam projektů'!H29="z",'Seznam projektů'!G29,"")</f>
        <v/>
      </c>
      <c r="E22" s="116" t="str">
        <f>IF('Seznam projektů'!H29="*",'Seznam projektů'!G29,"")</f>
        <v/>
      </c>
      <c r="F22" s="116" t="str">
        <f>IF('Seznam projektů'!H29="+",'Seznam projektů'!G29,"")</f>
        <v/>
      </c>
      <c r="G22" s="116" t="str">
        <f>IF('Seznam projektů'!H29=".",'Seznam projektů'!G29,"")</f>
        <v/>
      </c>
    </row>
    <row r="23" spans="2:7" ht="25.5" thickTop="1" thickBot="1" x14ac:dyDescent="0.3">
      <c r="B23" s="115" t="str">
        <f>'Seznam projektů'!C30</f>
        <v>Oprava roubenky č.5. - 1. etapa - rozebrání a ošetření</v>
      </c>
      <c r="C23" s="116" t="str">
        <f>IF('Seznam projektů'!H30="x",'Seznam projektů'!G30,"")</f>
        <v/>
      </c>
      <c r="D23" s="116" t="str">
        <f>IF('Seznam projektů'!H30="z",'Seznam projektů'!G30,"")</f>
        <v/>
      </c>
      <c r="E23" s="116">
        <f>IF('Seznam projektů'!H30="*",'Seznam projektů'!G30,"")</f>
        <v>800000</v>
      </c>
      <c r="F23" s="116" t="str">
        <f>IF('Seznam projektů'!H30="+",'Seznam projektů'!G30,"")</f>
        <v/>
      </c>
      <c r="G23" s="116" t="str">
        <f>IF('Seznam projektů'!H30=".",'Seznam projektů'!G30,"")</f>
        <v/>
      </c>
    </row>
    <row r="24" spans="2:7" ht="25.5" thickTop="1" thickBot="1" x14ac:dyDescent="0.3">
      <c r="B24" s="115" t="str">
        <f>'Seznam projektů'!C31</f>
        <v>Oprava roubenky č.5. - 1-2. etapa - přesun</v>
      </c>
      <c r="C24" s="116" t="str">
        <f>IF('Seznam projektů'!H31="x",'Seznam projektů'!G31,"")</f>
        <v/>
      </c>
      <c r="D24" s="116">
        <f>IF('Seznam projektů'!H31="z",'Seznam projektů'!G31,"")</f>
        <v>700000</v>
      </c>
      <c r="E24" s="116" t="str">
        <f>IF('Seznam projektů'!H31="*",'Seznam projektů'!G31,"")</f>
        <v/>
      </c>
      <c r="F24" s="116" t="str">
        <f>IF('Seznam projektů'!H31="+",'Seznam projektů'!G31,"")</f>
        <v/>
      </c>
      <c r="G24" s="116" t="str">
        <f>IF('Seznam projektů'!H31=".",'Seznam projektů'!G31,"")</f>
        <v/>
      </c>
    </row>
    <row r="25" spans="2:7" ht="25.5" thickTop="1" thickBot="1" x14ac:dyDescent="0.3">
      <c r="B25" s="115" t="str">
        <f>'Seznam projektů'!C32</f>
        <v>Rozšíření hřbitova a oplocení okolo dřevěného kostelíku</v>
      </c>
      <c r="C25" s="116" t="str">
        <f>IF('Seznam projektů'!H32="x",'Seznam projektů'!G32,"")</f>
        <v/>
      </c>
      <c r="D25" s="116" t="str">
        <f>IF('Seznam projektů'!H32="z",'Seznam projektů'!G32,"")</f>
        <v/>
      </c>
      <c r="E25" s="116" t="str">
        <f>IF('Seznam projektů'!H32="*",'Seznam projektů'!G32,"")</f>
        <v/>
      </c>
      <c r="F25" s="116" t="str">
        <f>IF('Seznam projektů'!H32="+",'Seznam projektů'!G32,"")</f>
        <v/>
      </c>
      <c r="G25" s="116">
        <f>IF('Seznam projektů'!H32=".",'Seznam projektů'!G32,"")</f>
        <v>150000</v>
      </c>
    </row>
    <row r="26" spans="2:7" ht="16.5" thickTop="1" thickBot="1" x14ac:dyDescent="0.3">
      <c r="B26" s="115">
        <f>'Seznam projektů'!C33</f>
        <v>0</v>
      </c>
      <c r="C26" s="116" t="str">
        <f>IF('Seznam projektů'!H33="x",'Seznam projektů'!G33,"")</f>
        <v/>
      </c>
      <c r="D26" s="116" t="str">
        <f>IF('Seznam projektů'!H33="z",'Seznam projektů'!G33,"")</f>
        <v/>
      </c>
      <c r="E26" s="116" t="str">
        <f>IF('Seznam projektů'!H33="*",'Seznam projektů'!G33,"")</f>
        <v/>
      </c>
      <c r="F26" s="116" t="str">
        <f>IF('Seznam projektů'!H33="+",'Seznam projektů'!G33,"")</f>
        <v/>
      </c>
      <c r="G26" s="116" t="str">
        <f>IF('Seznam projektů'!H33=".",'Seznam projektů'!G33,"")</f>
        <v/>
      </c>
    </row>
    <row r="27" spans="2:7" ht="16.5" thickTop="1" thickBot="1" x14ac:dyDescent="0.3">
      <c r="B27" s="115" t="str">
        <f>'Seznam projektů'!C34</f>
        <v>Součet pro kategorie B-D</v>
      </c>
      <c r="C27" s="116" t="str">
        <f>IF('Seznam projektů'!H34="x",'Seznam projektů'!G34,"")</f>
        <v/>
      </c>
      <c r="D27" s="116" t="str">
        <f>IF('Seznam projektů'!H34="z",'Seznam projektů'!G34,"")</f>
        <v/>
      </c>
      <c r="E27" s="116" t="str">
        <f>IF('Seznam projektů'!H34="*",'Seznam projektů'!G34,"")</f>
        <v/>
      </c>
      <c r="F27" s="116" t="str">
        <f>IF('Seznam projektů'!H34="+",'Seznam projektů'!G34,"")</f>
        <v/>
      </c>
      <c r="G27" s="116" t="str">
        <f>IF('Seznam projektů'!H34=".",'Seznam projektů'!G34,"")</f>
        <v/>
      </c>
    </row>
    <row r="28" spans="2:7" ht="16.5" thickTop="1" thickBot="1" x14ac:dyDescent="0.3">
      <c r="B28" s="115" t="str">
        <f>'Seznam projektů'!C35</f>
        <v>Výstavba Sběrného dvora "vedle garáží"</v>
      </c>
      <c r="C28" s="116" t="str">
        <f>IF('Seznam projektů'!H35="x",'Seznam projektů'!G35,"")</f>
        <v/>
      </c>
      <c r="D28" s="116" t="str">
        <f>IF('Seznam projektů'!H35="z",'Seznam projektů'!G35,"")</f>
        <v/>
      </c>
      <c r="E28" s="116" t="str">
        <f>IF('Seznam projektů'!H35="*",'Seznam projektů'!G35,"")</f>
        <v/>
      </c>
      <c r="F28" s="116" t="str">
        <f>IF('Seznam projektů'!H35="+",'Seznam projektů'!G35,"")</f>
        <v/>
      </c>
      <c r="G28" s="116">
        <f>IF('Seznam projektů'!H35=".",'Seznam projektů'!G35,"")</f>
        <v>3000000</v>
      </c>
    </row>
    <row r="29" spans="2:7" ht="25.5" thickTop="1" thickBot="1" x14ac:dyDescent="0.3">
      <c r="B29" s="115" t="str">
        <f>'Seznam projektů'!C38</f>
        <v>Opravy veřejného osvětlení a výměny za úsporné lampy</v>
      </c>
      <c r="C29" s="116" t="str">
        <f>IF('Seznam projektů'!H38="x",'Seznam projektů'!G38,"")</f>
        <v/>
      </c>
      <c r="D29" s="116" t="str">
        <f>IF('Seznam projektů'!H38="z",'Seznam projektů'!G38,"")</f>
        <v/>
      </c>
      <c r="E29" s="116" t="str">
        <f>IF('Seznam projektů'!H38="*",'Seznam projektů'!G38,"")</f>
        <v/>
      </c>
      <c r="F29" s="116" t="str">
        <f>IF('Seznam projektů'!H38="+",'Seznam projektů'!G38,"")</f>
        <v/>
      </c>
      <c r="G29" s="116">
        <f>IF('Seznam projektů'!H38=".",'Seznam projektů'!G38,"")</f>
        <v>350000</v>
      </c>
    </row>
    <row r="30" spans="2:7" ht="25.5" thickTop="1" thickBot="1" x14ac:dyDescent="0.3">
      <c r="B30" s="115" t="str">
        <f>'Seznam projektů'!C39</f>
        <v>Oprava a modernizace Zasedací místnosti</v>
      </c>
      <c r="C30" s="116" t="str">
        <f>IF('Seznam projektů'!H39="x",'Seznam projektů'!G39,"")</f>
        <v/>
      </c>
      <c r="D30" s="116" t="str">
        <f>IF('Seznam projektů'!H39="z",'Seznam projektů'!G39,"")</f>
        <v/>
      </c>
      <c r="E30" s="116" t="str">
        <f>IF('Seznam projektů'!H39="*",'Seznam projektů'!G39,"")</f>
        <v/>
      </c>
      <c r="F30" s="116" t="str">
        <f>IF('Seznam projektů'!H39="+",'Seznam projektů'!G39,"")</f>
        <v/>
      </c>
      <c r="G30" s="116">
        <f>IF('Seznam projektů'!H39=".",'Seznam projektů'!G39,"")</f>
        <v>400000</v>
      </c>
    </row>
    <row r="31" spans="2:7" ht="25.5" thickTop="1" thickBot="1" x14ac:dyDescent="0.3">
      <c r="B31" s="115" t="str">
        <f>'Seznam projektů'!C40</f>
        <v>Výstavba parkovacích ploch a odstavných ploch pro turisty</v>
      </c>
      <c r="C31" s="116" t="str">
        <f>IF('Seznam projektů'!H40="x",'Seznam projektů'!G40,"")</f>
        <v/>
      </c>
      <c r="D31" s="116" t="str">
        <f>IF('Seznam projektů'!H40="z",'Seznam projektů'!G40,"")</f>
        <v/>
      </c>
      <c r="E31" s="116" t="str">
        <f>IF('Seznam projektů'!H40="*",'Seznam projektů'!G40,"")</f>
        <v/>
      </c>
      <c r="F31" s="116" t="str">
        <f>IF('Seznam projektů'!H40="+",'Seznam projektů'!G40,"")</f>
        <v/>
      </c>
      <c r="G31" s="116">
        <f>IF('Seznam projektů'!H40=".",'Seznam projektů'!G40,"")</f>
        <v>400000</v>
      </c>
    </row>
    <row r="32" spans="2:7" ht="25.5" thickTop="1" thickBot="1" x14ac:dyDescent="0.3">
      <c r="B32" s="115" t="str">
        <f>'Seznam projektů'!C41</f>
        <v>Příprava na PD na opravy a výměnu asfaltových chodníků</v>
      </c>
      <c r="C32" s="116" t="str">
        <f>IF('Seznam projektů'!H41="x",'Seznam projektů'!G41,"")</f>
        <v/>
      </c>
      <c r="D32" s="116" t="str">
        <f>IF('Seznam projektů'!H41="z",'Seznam projektů'!G41,"")</f>
        <v/>
      </c>
      <c r="E32" s="116" t="str">
        <f>IF('Seznam projektů'!H41="*",'Seznam projektů'!G41,"")</f>
        <v/>
      </c>
      <c r="F32" s="116" t="str">
        <f>IF('Seznam projektů'!H41="+",'Seznam projektů'!G41,"")</f>
        <v/>
      </c>
      <c r="G32" s="116" t="str">
        <f>IF('Seznam projektů'!H41=".",'Seznam projektů'!G41,"")</f>
        <v/>
      </c>
    </row>
    <row r="33" spans="2:7" ht="25.5" thickTop="1" thickBot="1" x14ac:dyDescent="0.3">
      <c r="B33" s="115" t="str">
        <f>'Seznam projektů'!C42</f>
        <v>Revitalizace / Oprava bytového domu č.p.311 (DPS)</v>
      </c>
      <c r="C33" s="116" t="str">
        <f>IF('Seznam projektů'!H42="x",'Seznam projektů'!G42,"")</f>
        <v/>
      </c>
      <c r="D33" s="116" t="str">
        <f>IF('Seznam projektů'!H42="z",'Seznam projektů'!G42,"")</f>
        <v/>
      </c>
      <c r="E33" s="116" t="str">
        <f>IF('Seznam projektů'!H42="*",'Seznam projektů'!G42,"")</f>
        <v/>
      </c>
      <c r="F33" s="116" t="str">
        <f>IF('Seznam projektů'!H42="+",'Seznam projektů'!G42,"")</f>
        <v/>
      </c>
      <c r="G33" s="116">
        <f>IF('Seznam projektů'!H42=".",'Seznam projektů'!G42,"")</f>
        <v>2000000</v>
      </c>
    </row>
    <row r="34" spans="2:7" ht="25.5" thickTop="1" thickBot="1" x14ac:dyDescent="0.3">
      <c r="B34" s="115" t="str">
        <f>'Seznam projektů'!C43</f>
        <v>Nový vjezd do prostor dřevěného kostelíka</v>
      </c>
      <c r="C34" s="116" t="str">
        <f>IF('Seznam projektů'!H43="x",'Seznam projektů'!G43,"")</f>
        <v/>
      </c>
      <c r="D34" s="116" t="str">
        <f>IF('Seznam projektů'!H43="z",'Seznam projektů'!G43,"")</f>
        <v/>
      </c>
      <c r="E34" s="116" t="str">
        <f>IF('Seznam projektů'!H43="*",'Seznam projektů'!G43,"")</f>
        <v/>
      </c>
      <c r="F34" s="116" t="str">
        <f>IF('Seznam projektů'!H43="+",'Seznam projektů'!G43,"")</f>
        <v/>
      </c>
      <c r="G34" s="116" t="str">
        <f>IF('Seznam projektů'!H43=".",'Seznam projektů'!G43,"")</f>
        <v/>
      </c>
    </row>
    <row r="35" spans="2:7" ht="25.5" thickTop="1" thickBot="1" x14ac:dyDescent="0.3">
      <c r="B35" s="115" t="str">
        <f>'Seznam projektů'!C44</f>
        <v>Oprava roubenky č.5. - 2. etapa - rekonstrukce</v>
      </c>
      <c r="C35" s="116" t="str">
        <f>IF('Seznam projektů'!H44="x",'Seznam projektů'!G44,"")</f>
        <v/>
      </c>
      <c r="D35" s="116" t="str">
        <f>IF('Seznam projektů'!H44="z",'Seznam projektů'!G44,"")</f>
        <v/>
      </c>
      <c r="E35" s="116">
        <f>IF('Seznam projektů'!H44="*",'Seznam projektů'!G44,"")</f>
        <v>1100000</v>
      </c>
      <c r="F35" s="116" t="str">
        <f>IF('Seznam projektů'!H44="+",'Seznam projektů'!G44,"")</f>
        <v/>
      </c>
      <c r="G35" s="116" t="str">
        <f>IF('Seznam projektů'!H44=".",'Seznam projektů'!G44,"")</f>
        <v/>
      </c>
    </row>
    <row r="36" spans="2:7" ht="25.5" thickTop="1" thickBot="1" x14ac:dyDescent="0.3">
      <c r="B36" s="115" t="str">
        <f>'Seznam projektů'!C45</f>
        <v>Oprava roubenky č.5. - 3. etapa - příprava ke stavbě</v>
      </c>
      <c r="C36" s="116" t="str">
        <f>IF('Seznam projektů'!H45="x",'Seznam projektů'!G45,"")</f>
        <v/>
      </c>
      <c r="D36" s="116" t="str">
        <f>IF('Seznam projektů'!H45="z",'Seznam projektů'!G45,"")</f>
        <v/>
      </c>
      <c r="E36" s="116">
        <f>IF('Seznam projektů'!H45="*",'Seznam projektů'!G45,"")</f>
        <v>900000</v>
      </c>
      <c r="F36" s="116" t="str">
        <f>IF('Seznam projektů'!H45="+",'Seznam projektů'!G45,"")</f>
        <v/>
      </c>
      <c r="G36" s="116" t="str">
        <f>IF('Seznam projektů'!H45=".",'Seznam projektů'!G45,"")</f>
        <v/>
      </c>
    </row>
    <row r="37" spans="2:7" ht="16.5" thickTop="1" thickBot="1" x14ac:dyDescent="0.3">
      <c r="B37" s="115" t="str">
        <f>'Seznam projektů'!C46</f>
        <v xml:space="preserve">Oprava roubenky č.169. </v>
      </c>
      <c r="C37" s="116" t="str">
        <f>IF('Seznam projektů'!H46="x",'Seznam projektů'!G46,"")</f>
        <v/>
      </c>
      <c r="D37" s="116" t="str">
        <f>IF('Seznam projektů'!H46="z",'Seznam projektů'!G46,"")</f>
        <v/>
      </c>
      <c r="E37" s="116" t="str">
        <f>IF('Seznam projektů'!H46="*",'Seznam projektů'!G46,"")</f>
        <v/>
      </c>
      <c r="F37" s="116" t="str">
        <f>IF('Seznam projektů'!H46="+",'Seznam projektů'!G46,"")</f>
        <v/>
      </c>
      <c r="G37" s="116" t="str">
        <f>IF('Seznam projektů'!H46=".",'Seznam projektů'!G46,"")</f>
        <v/>
      </c>
    </row>
    <row r="38" spans="2:7" ht="16.5" thickTop="1" thickBot="1" x14ac:dyDescent="0.3">
      <c r="B38" s="115" t="str">
        <f>'Seznam projektů'!C47</f>
        <v>Oprava sklepa u roubenek</v>
      </c>
      <c r="C38" s="116" t="str">
        <f>IF('Seznam projektů'!H47="x",'Seznam projektů'!G47,"")</f>
        <v/>
      </c>
      <c r="D38" s="116" t="str">
        <f>IF('Seznam projektů'!H47="z",'Seznam projektů'!G47,"")</f>
        <v/>
      </c>
      <c r="E38" s="116" t="str">
        <f>IF('Seznam projektů'!H47="*",'Seznam projektů'!G47,"")</f>
        <v/>
      </c>
      <c r="F38" s="116" t="str">
        <f>IF('Seznam projektů'!H47="+",'Seznam projektů'!G47,"")</f>
        <v/>
      </c>
      <c r="G38" s="116" t="str">
        <f>IF('Seznam projektů'!H47=".",'Seznam projektů'!G47,"")</f>
        <v/>
      </c>
    </row>
    <row r="39" spans="2:7" ht="16.5" thickTop="1" thickBot="1" x14ac:dyDescent="0.3">
      <c r="B39" s="115" t="str">
        <f>'Seznam projektů'!C48</f>
        <v>Vybudování Sběrného dvory "U garáží"</v>
      </c>
      <c r="C39" s="116" t="str">
        <f>IF('Seznam projektů'!H48="x",'Seznam projektů'!G48,"")</f>
        <v/>
      </c>
      <c r="D39" s="116" t="str">
        <f>IF('Seznam projektů'!H48="z",'Seznam projektů'!G48,"")</f>
        <v/>
      </c>
      <c r="E39" s="116" t="str">
        <f>IF('Seznam projektů'!H48="*",'Seznam projektů'!G48,"")</f>
        <v/>
      </c>
      <c r="F39" s="116" t="str">
        <f>IF('Seznam projektů'!H48="+",'Seznam projektů'!G48,"")</f>
        <v/>
      </c>
      <c r="G39" s="116">
        <f>IF('Seznam projektů'!H48=".",'Seznam projektů'!G48,"")</f>
        <v>9000000</v>
      </c>
    </row>
    <row r="40" spans="2:7" ht="25.5" thickTop="1" thickBot="1" x14ac:dyDescent="0.3">
      <c r="B40" s="115" t="str">
        <f>'Seznam projektů'!C49</f>
        <v>Zpevněná krajnice Pod Stolovou (směre Jurášek)</v>
      </c>
      <c r="C40" s="116" t="str">
        <f>IF('Seznam projektů'!H49="x",'Seznam projektů'!G49,"")</f>
        <v/>
      </c>
      <c r="D40" s="116" t="str">
        <f>IF('Seznam projektů'!H49="z",'Seznam projektů'!G49,"")</f>
        <v/>
      </c>
      <c r="E40" s="116" t="str">
        <f>IF('Seznam projektů'!H49="*",'Seznam projektů'!G49,"")</f>
        <v/>
      </c>
      <c r="F40" s="116" t="str">
        <f>IF('Seznam projektů'!H49="+",'Seznam projektů'!G49,"")</f>
        <v/>
      </c>
      <c r="G40" s="116" t="str">
        <f>IF('Seznam projektů'!H49=".",'Seznam projektů'!G49,"")</f>
        <v/>
      </c>
    </row>
    <row r="41" spans="2:7" ht="25.5" thickTop="1" thickBot="1" x14ac:dyDescent="0.3">
      <c r="B41" s="115" t="str">
        <f>'Seznam projektů'!C50</f>
        <v>Optický internet pro potřeby obce i občanů</v>
      </c>
      <c r="C41" s="116" t="str">
        <f>IF('Seznam projektů'!H50="x",'Seznam projektů'!G50,"")</f>
        <v/>
      </c>
      <c r="D41" s="116" t="str">
        <f>IF('Seznam projektů'!H50="z",'Seznam projektů'!G50,"")</f>
        <v/>
      </c>
      <c r="E41" s="116" t="str">
        <f>IF('Seznam projektů'!H50="*",'Seznam projektů'!G50,"")</f>
        <v/>
      </c>
      <c r="F41" s="116" t="str">
        <f>IF('Seznam projektů'!H50="+",'Seznam projektů'!G50,"")</f>
        <v/>
      </c>
      <c r="G41" s="116">
        <f>IF('Seznam projektů'!H50=".",'Seznam projektů'!G50,"")</f>
        <v>8500000</v>
      </c>
    </row>
    <row r="42" spans="2:7" ht="16.5" thickTop="1" thickBot="1" x14ac:dyDescent="0.3">
      <c r="B42" s="115" t="str">
        <f>'Seznam projektů'!C51</f>
        <v>FVE – Pila č.p. 803</v>
      </c>
      <c r="C42" s="116">
        <f>IF('Seznam projektů'!H51="x",'Seznam projektů'!G51,"")</f>
        <v>780000</v>
      </c>
      <c r="D42" s="116" t="str">
        <f>IF('Seznam projektů'!H51="z",'Seznam projektů'!G51,"")</f>
        <v/>
      </c>
      <c r="E42" s="116" t="str">
        <f>IF('Seznam projektů'!H51="*",'Seznam projektů'!G51,"")</f>
        <v/>
      </c>
      <c r="F42" s="116" t="str">
        <f>IF('Seznam projektů'!H51="+",'Seznam projektů'!G51,"")</f>
        <v/>
      </c>
      <c r="G42" s="116" t="str">
        <f>IF('Seznam projektů'!H51=".",'Seznam projektů'!G51,"")</f>
        <v/>
      </c>
    </row>
    <row r="43" spans="2:7" ht="16.5" thickTop="1" thickBot="1" x14ac:dyDescent="0.3">
      <c r="B43" s="115" t="str">
        <f>'Seznam projektů'!C52</f>
        <v>Elektroinstalace k FVE – Pila č.p. 803</v>
      </c>
      <c r="C43" s="116">
        <f>IF('Seznam projektů'!H52="x",'Seznam projektů'!G52,"")</f>
        <v>200000</v>
      </c>
      <c r="D43" s="116" t="str">
        <f>IF('Seznam projektů'!H52="z",'Seznam projektů'!G52,"")</f>
        <v/>
      </c>
      <c r="E43" s="116" t="str">
        <f>IF('Seznam projektů'!H52="*",'Seznam projektů'!G52,"")</f>
        <v/>
      </c>
      <c r="F43" s="116" t="str">
        <f>IF('Seznam projektů'!H52="+",'Seznam projektů'!G52,"")</f>
        <v/>
      </c>
      <c r="G43" s="116" t="str">
        <f>IF('Seznam projektů'!H52=".",'Seznam projektů'!G52,"")</f>
        <v/>
      </c>
    </row>
    <row r="44" spans="2:7" ht="16.5" thickTop="1" thickBot="1" x14ac:dyDescent="0.3">
      <c r="B44" s="115" t="str">
        <f>'Seznam projektů'!C53</f>
        <v>FVE – Hasičská zbrojnice č.p. 391</v>
      </c>
      <c r="C44" s="116">
        <f>IF('Seznam projektů'!H53="x",'Seznam projektů'!G53,"")</f>
        <v>2000000</v>
      </c>
      <c r="D44" s="116" t="str">
        <f>IF('Seznam projektů'!H53="z",'Seznam projektů'!G53,"")</f>
        <v/>
      </c>
      <c r="E44" s="116" t="str">
        <f>IF('Seznam projektů'!H53="*",'Seznam projektů'!G53,"")</f>
        <v/>
      </c>
      <c r="F44" s="116" t="str">
        <f>IF('Seznam projektů'!H53="+",'Seznam projektů'!G53,"")</f>
        <v/>
      </c>
      <c r="G44" s="116" t="str">
        <f>IF('Seznam projektů'!H53=".",'Seznam projektů'!G53,"")</f>
        <v/>
      </c>
    </row>
    <row r="45" spans="2:7" ht="25.5" thickTop="1" thickBot="1" x14ac:dyDescent="0.3">
      <c r="B45" s="115" t="str">
        <f>'Seznam projektů'!C54</f>
        <v>Elektroinstalace k FVE – Hasičská zbrojnice č.p. 391</v>
      </c>
      <c r="C45" s="116">
        <f>IF('Seznam projektů'!H54="x",'Seznam projektů'!G54,"")</f>
        <v>500000</v>
      </c>
      <c r="D45" s="116" t="str">
        <f>IF('Seznam projektů'!H54="z",'Seznam projektů'!G54,"")</f>
        <v/>
      </c>
      <c r="E45" s="116" t="str">
        <f>IF('Seznam projektů'!H54="*",'Seznam projektů'!G54,"")</f>
        <v/>
      </c>
      <c r="F45" s="116" t="str">
        <f>IF('Seznam projektů'!H54="+",'Seznam projektů'!G54,"")</f>
        <v/>
      </c>
      <c r="G45" s="116" t="str">
        <f>IF('Seznam projektů'!H54=".",'Seznam projektů'!G54,"")</f>
        <v/>
      </c>
    </row>
    <row r="46" spans="2:7" ht="16.5" thickTop="1" thickBot="1" x14ac:dyDescent="0.3">
      <c r="B46" s="115" t="str">
        <f>'Seznam projektů'!C55</f>
        <v>FVE – Dům pro seniory č.p. 311</v>
      </c>
      <c r="C46" s="116">
        <f>IF('Seznam projektů'!H55="x",'Seznam projektů'!G55,"")</f>
        <v>1204999</v>
      </c>
      <c r="D46" s="116" t="str">
        <f>IF('Seznam projektů'!H55="z",'Seznam projektů'!G55,"")</f>
        <v/>
      </c>
      <c r="E46" s="116" t="str">
        <f>IF('Seznam projektů'!H55="*",'Seznam projektů'!G55,"")</f>
        <v/>
      </c>
      <c r="F46" s="116" t="str">
        <f>IF('Seznam projektů'!H55="+",'Seznam projektů'!G55,"")</f>
        <v/>
      </c>
      <c r="G46" s="116" t="str">
        <f>IF('Seznam projektů'!H55=".",'Seznam projektů'!G55,"")</f>
        <v/>
      </c>
    </row>
    <row r="47" spans="2:7" ht="25.5" thickTop="1" thickBot="1" x14ac:dyDescent="0.3">
      <c r="B47" s="115" t="str">
        <f>'Seznam projektů'!C56</f>
        <v>Doplňkové práce – Dům pro seniory č.p. 311</v>
      </c>
      <c r="C47" s="116">
        <f>IF('Seznam projektů'!H56="x",'Seznam projektů'!G56,"")</f>
        <v>301250</v>
      </c>
      <c r="D47" s="116" t="str">
        <f>IF('Seznam projektů'!H56="z",'Seznam projektů'!G56,"")</f>
        <v/>
      </c>
      <c r="E47" s="116" t="str">
        <f>IF('Seznam projektů'!H56="*",'Seznam projektů'!G56,"")</f>
        <v/>
      </c>
      <c r="F47" s="116" t="str">
        <f>IF('Seznam projektů'!H56="+",'Seznam projektů'!G56,"")</f>
        <v/>
      </c>
      <c r="G47" s="116" t="str">
        <f>IF('Seznam projektů'!H56=".",'Seznam projektů'!G56,"")</f>
        <v/>
      </c>
    </row>
    <row r="48" spans="2:7" ht="16.5" thickTop="1" thickBot="1" x14ac:dyDescent="0.3">
      <c r="B48" s="115" t="str">
        <f>'Seznam projektů'!C57</f>
        <v>FVE – Rotunda č.p. 824</v>
      </c>
      <c r="C48" s="116">
        <f>IF('Seznam projektů'!H57="x",'Seznam projektů'!G57,"")</f>
        <v>1184842</v>
      </c>
      <c r="D48" s="116" t="str">
        <f>IF('Seznam projektů'!H57="z",'Seznam projektů'!G57,"")</f>
        <v/>
      </c>
      <c r="E48" s="116" t="str">
        <f>IF('Seznam projektů'!H57="*",'Seznam projektů'!G57,"")</f>
        <v/>
      </c>
      <c r="F48" s="116" t="str">
        <f>IF('Seznam projektů'!H57="+",'Seznam projektů'!G57,"")</f>
        <v/>
      </c>
      <c r="G48" s="116" t="str">
        <f>IF('Seznam projektů'!H57=".",'Seznam projektů'!G57,"")</f>
        <v/>
      </c>
    </row>
    <row r="49" spans="2:7" ht="25.5" thickTop="1" thickBot="1" x14ac:dyDescent="0.3">
      <c r="B49" s="115" t="str">
        <f>'Seznam projektů'!C58</f>
        <v>Doplňkové práce k FVE – Rotunda č.p. 824</v>
      </c>
      <c r="C49" s="116" t="str">
        <f>IF('Seznam projektů'!H58="x",'Seznam projektů'!G58,"")</f>
        <v/>
      </c>
      <c r="D49" s="116" t="str">
        <f>IF('Seznam projektů'!H58="z",'Seznam projektů'!G58,"")</f>
        <v/>
      </c>
      <c r="E49" s="116" t="str">
        <f>IF('Seznam projektů'!H58="*",'Seznam projektů'!G58,"")</f>
        <v/>
      </c>
      <c r="F49" s="116" t="str">
        <f>IF('Seznam projektů'!H58="+",'Seznam projektů'!G58,"")</f>
        <v/>
      </c>
      <c r="G49" s="116" t="str">
        <f>IF('Seznam projektů'!H58=".",'Seznam projektů'!G58,"")</f>
        <v/>
      </c>
    </row>
    <row r="50" spans="2:7" ht="16.5" thickTop="1" thickBot="1" x14ac:dyDescent="0.3">
      <c r="B50" s="115" t="str">
        <f>'Seznam projektů'!C59</f>
        <v>PD Společenského sálu</v>
      </c>
      <c r="C50" s="116" t="str">
        <f>IF('Seznam projektů'!H59="x",'Seznam projektů'!G59,"")</f>
        <v/>
      </c>
      <c r="D50" s="116" t="str">
        <f>IF('Seznam projektů'!H59="z",'Seznam projektů'!G59,"")</f>
        <v/>
      </c>
      <c r="E50" s="116" t="str">
        <f>IF('Seznam projektů'!H59="*",'Seznam projektů'!G59,"")</f>
        <v/>
      </c>
      <c r="F50" s="116" t="str">
        <f>IF('Seznam projektů'!H59="+",'Seznam projektů'!G59,"")</f>
        <v/>
      </c>
      <c r="G50" s="116">
        <f>IF('Seznam projektů'!H59=".",'Seznam projektů'!G59,"")</f>
        <v>100000</v>
      </c>
    </row>
    <row r="51" spans="2:7" ht="16.5" thickTop="1" thickBot="1" x14ac:dyDescent="0.3">
      <c r="B51" s="115" t="str">
        <f>'Seznam projektů'!C60</f>
        <v>Další lavičky na veřejných prostranstvích</v>
      </c>
      <c r="C51" s="116" t="str">
        <f>IF('Seznam projektů'!H60="x",'Seznam projektů'!G60,"")</f>
        <v/>
      </c>
      <c r="D51" s="116" t="str">
        <f>IF('Seznam projektů'!H60="z",'Seznam projektů'!G60,"")</f>
        <v/>
      </c>
      <c r="E51" s="116" t="str">
        <f>IF('Seznam projektů'!H60="*",'Seznam projektů'!G60,"")</f>
        <v/>
      </c>
      <c r="F51" s="116" t="str">
        <f>IF('Seznam projektů'!H60="+",'Seznam projektů'!G60,"")</f>
        <v/>
      </c>
      <c r="G51" s="116" t="str">
        <f>IF('Seznam projektů'!H60=".",'Seznam projektů'!G60,"")</f>
        <v/>
      </c>
    </row>
    <row r="52" spans="2:7" ht="25.5" thickTop="1" thickBot="1" x14ac:dyDescent="0.3">
      <c r="B52" s="115" t="str">
        <f>'Seznam projektů'!C61</f>
        <v>Hřiště (herní prvky) na oddechové zóně - III. Fáze</v>
      </c>
      <c r="C52" s="116" t="str">
        <f>IF('Seznam projektů'!H61="x",'Seznam projektů'!G61,"")</f>
        <v/>
      </c>
      <c r="D52" s="116" t="str">
        <f>IF('Seznam projektů'!H61="z",'Seznam projektů'!G61,"")</f>
        <v/>
      </c>
      <c r="E52" s="116" t="str">
        <f>IF('Seznam projektů'!H61="*",'Seznam projektů'!G61,"")</f>
        <v/>
      </c>
      <c r="F52" s="116" t="str">
        <f>IF('Seznam projektů'!H61="+",'Seznam projektů'!G61,"")</f>
        <v/>
      </c>
      <c r="G52" s="116">
        <f>IF('Seznam projektů'!H61=".",'Seznam projektů'!G61,"")</f>
        <v>800000</v>
      </c>
    </row>
    <row r="53" spans="2:7" ht="16.5" thickTop="1" thickBot="1" x14ac:dyDescent="0.3">
      <c r="B53" s="115" t="str">
        <f>'Seznam projektů'!C62</f>
        <v>Nové veřejné osvětlení</v>
      </c>
      <c r="C53" s="116" t="str">
        <f>IF('Seznam projektů'!H62="x",'Seznam projektů'!G62,"")</f>
        <v/>
      </c>
      <c r="D53" s="116" t="str">
        <f>IF('Seznam projektů'!H62="z",'Seznam projektů'!G62,"")</f>
        <v/>
      </c>
      <c r="E53" s="116" t="str">
        <f>IF('Seznam projektů'!H62="*",'Seznam projektů'!G62,"")</f>
        <v/>
      </c>
      <c r="F53" s="116" t="str">
        <f>IF('Seznam projektů'!H62="+",'Seznam projektů'!G62,"")</f>
        <v/>
      </c>
      <c r="G53" s="116">
        <f>IF('Seznam projektů'!H62=".",'Seznam projektů'!G62,"")</f>
        <v>250000</v>
      </c>
    </row>
    <row r="54" spans="2:7" ht="16.5" thickTop="1" thickBot="1" x14ac:dyDescent="0.3">
      <c r="B54" s="115" t="str">
        <f>'Seznam projektů'!C63</f>
        <v>Výstavba kanalizace na Kopečku</v>
      </c>
      <c r="C54" s="116" t="str">
        <f>IF('Seznam projektů'!H63="x",'Seznam projektů'!G63,"")</f>
        <v/>
      </c>
      <c r="D54" s="116" t="str">
        <f>IF('Seznam projektů'!H63="z",'Seznam projektů'!G63,"")</f>
        <v/>
      </c>
      <c r="E54" s="116" t="str">
        <f>IF('Seznam projektů'!H63="*",'Seznam projektů'!G63,"")</f>
        <v/>
      </c>
      <c r="F54" s="116" t="str">
        <f>IF('Seznam projektů'!H63="+",'Seznam projektů'!G63,"")</f>
        <v/>
      </c>
      <c r="G54" s="116">
        <f>IF('Seznam projektů'!H63=".",'Seznam projektů'!G63,"")</f>
        <v>4900000</v>
      </c>
    </row>
    <row r="55" spans="2:7" ht="16.5" thickTop="1" thickBot="1" x14ac:dyDescent="0.3">
      <c r="B55" s="115" t="str">
        <f>'Seznam projektů'!C64</f>
        <v>Rekultivace BUS zastávek v obci</v>
      </c>
      <c r="C55" s="116" t="str">
        <f>IF('Seznam projektů'!H64="x",'Seznam projektů'!G64,"")</f>
        <v/>
      </c>
      <c r="D55" s="116" t="str">
        <f>IF('Seznam projektů'!H64="z",'Seznam projektů'!G64,"")</f>
        <v/>
      </c>
      <c r="E55" s="116" t="str">
        <f>IF('Seznam projektů'!H64="*",'Seznam projektů'!G64,"")</f>
        <v/>
      </c>
      <c r="F55" s="116" t="str">
        <f>IF('Seznam projektů'!H64="+",'Seznam projektů'!G64,"")</f>
        <v/>
      </c>
      <c r="G55" s="116" t="str">
        <f>IF('Seznam projektů'!H64=".",'Seznam projektů'!G64,"")</f>
        <v/>
      </c>
    </row>
    <row r="56" spans="2:7" ht="25.5" thickTop="1" thickBot="1" x14ac:dyDescent="0.3">
      <c r="B56" s="115" t="str">
        <f>'Seznam projektů'!C65</f>
        <v>Autonomní střežení obce - prevence vandalismu a kriminality</v>
      </c>
      <c r="C56" s="116" t="str">
        <f>IF('Seznam projektů'!H65="x",'Seznam projektů'!G65,"")</f>
        <v/>
      </c>
      <c r="D56" s="116" t="str">
        <f>IF('Seznam projektů'!H65="z",'Seznam projektů'!G65,"")</f>
        <v/>
      </c>
      <c r="E56" s="116" t="str">
        <f>IF('Seznam projektů'!H65="*",'Seznam projektů'!G65,"")</f>
        <v/>
      </c>
      <c r="F56" s="116" t="str">
        <f>IF('Seznam projektů'!H65="+",'Seznam projektů'!G65,"")</f>
        <v/>
      </c>
      <c r="G56" s="116">
        <f>IF('Seznam projektů'!H65=".",'Seznam projektů'!G65,"")</f>
        <v>4388880</v>
      </c>
    </row>
    <row r="57" spans="2:7" ht="25.5" thickTop="1" thickBot="1" x14ac:dyDescent="0.3">
      <c r="B57" s="115" t="str">
        <f>'Seznam projektů'!C66</f>
        <v>Revitalizace zastávky na Koopečku, přecházení, parkování</v>
      </c>
      <c r="C57" s="116" t="str">
        <f>IF('Seznam projektů'!H66="x",'Seznam projektů'!G66,"")</f>
        <v/>
      </c>
      <c r="D57" s="116" t="str">
        <f>IF('Seznam projektů'!H66="z",'Seznam projektů'!G66,"")</f>
        <v/>
      </c>
      <c r="E57" s="116" t="str">
        <f>IF('Seznam projektů'!H66="*",'Seznam projektů'!G66,"")</f>
        <v/>
      </c>
      <c r="F57" s="116" t="str">
        <f>IF('Seznam projektů'!H66="+",'Seznam projektů'!G66,"")</f>
        <v/>
      </c>
      <c r="G57" s="116" t="str">
        <f>IF('Seznam projektů'!H66=".",'Seznam projektů'!G66,"")</f>
        <v/>
      </c>
    </row>
    <row r="58" spans="2:7" ht="25.5" thickTop="1" thickBot="1" x14ac:dyDescent="0.3">
      <c r="B58" s="115" t="str">
        <f>'Seznam projektů'!C67</f>
        <v>Rekonstrukce oplocení hřbitova u farního kostela</v>
      </c>
      <c r="C58" s="116" t="str">
        <f>IF('Seznam projektů'!H67="x",'Seznam projektů'!G67,"")</f>
        <v/>
      </c>
      <c r="D58" s="116" t="str">
        <f>IF('Seznam projektů'!H67="z",'Seznam projektů'!G67,"")</f>
        <v/>
      </c>
      <c r="E58" s="116" t="str">
        <f>IF('Seznam projektů'!H67="*",'Seznam projektů'!G67,"")</f>
        <v/>
      </c>
      <c r="F58" s="116" t="str">
        <f>IF('Seznam projektů'!H67="+",'Seznam projektů'!G67,"")</f>
        <v/>
      </c>
      <c r="G58" s="116">
        <f>IF('Seznam projektů'!H67=".",'Seznam projektů'!G67,"")</f>
        <v>600000</v>
      </c>
    </row>
    <row r="59" spans="2:7" ht="16.5" thickTop="1" thickBot="1" x14ac:dyDescent="0.3">
      <c r="B59" s="115" t="str">
        <f>'Seznam projektů'!C68</f>
        <v>Oprava autobusových zastávek</v>
      </c>
      <c r="C59" s="116" t="str">
        <f>IF('Seznam projektů'!H68="x",'Seznam projektů'!G68,"")</f>
        <v/>
      </c>
      <c r="D59" s="116" t="str">
        <f>IF('Seznam projektů'!H68="z",'Seznam projektů'!G68,"")</f>
        <v/>
      </c>
      <c r="E59" s="116" t="str">
        <f>IF('Seznam projektů'!H68="*",'Seznam projektů'!G68,"")</f>
        <v/>
      </c>
      <c r="F59" s="116" t="str">
        <f>IF('Seznam projektů'!H68="+",'Seznam projektů'!G68,"")</f>
        <v/>
      </c>
      <c r="G59" s="116" t="str">
        <f>IF('Seznam projektů'!H68=".",'Seznam projektů'!G68,"")</f>
        <v/>
      </c>
    </row>
    <row r="60" spans="2:7" ht="16.5" thickTop="1" thickBot="1" x14ac:dyDescent="0.3">
      <c r="B60" s="115" t="str">
        <f>'Seznam projektů'!C69</f>
        <v>Přestavba domu č.p. 304 (stará škola)</v>
      </c>
      <c r="C60" s="116" t="str">
        <f>IF('Seznam projektů'!H69="x",'Seznam projektů'!G69,"")</f>
        <v/>
      </c>
      <c r="D60" s="116" t="str">
        <f>IF('Seznam projektů'!H69="z",'Seznam projektů'!G69,"")</f>
        <v/>
      </c>
      <c r="E60" s="116" t="str">
        <f>IF('Seznam projektů'!H69="*",'Seznam projektů'!G69,"")</f>
        <v/>
      </c>
      <c r="F60" s="116" t="str">
        <f>IF('Seznam projektů'!H69="+",'Seznam projektů'!G69,"")</f>
        <v/>
      </c>
      <c r="G60" s="116">
        <f>IF('Seznam projektů'!H69=".",'Seznam projektů'!G69,"")</f>
        <v>14400000</v>
      </c>
    </row>
    <row r="61" spans="2:7" ht="16.5" thickTop="1" thickBot="1" x14ac:dyDescent="0.3">
      <c r="B61" s="115" t="str">
        <f>'Seznam projektů'!C72</f>
        <v>PD Revitalizace “Rotundy“</v>
      </c>
      <c r="C61" s="116" t="str">
        <f>IF('Seznam projektů'!H72="x",'Seznam projektů'!G72,"")</f>
        <v/>
      </c>
      <c r="D61" s="116" t="str">
        <f>IF('Seznam projektů'!H72="z",'Seznam projektů'!G72,"")</f>
        <v/>
      </c>
      <c r="E61" s="116" t="str">
        <f>IF('Seznam projektů'!H72="*",'Seznam projektů'!G72,"")</f>
        <v/>
      </c>
      <c r="F61" s="116" t="str">
        <f>IF('Seznam projektů'!H72="+",'Seznam projektů'!G72,"")</f>
        <v/>
      </c>
      <c r="G61" s="116">
        <f>IF('Seznam projektů'!H72=".",'Seznam projektů'!G72,"")</f>
        <v>400000</v>
      </c>
    </row>
    <row r="62" spans="2:7" ht="25.5" thickTop="1" thickBot="1" x14ac:dyDescent="0.3">
      <c r="B62" s="115" t="str">
        <f>'Seznam projektů'!C73</f>
        <v>Oprava roubenky č.5. - 4. etapa - postavení</v>
      </c>
      <c r="C62" s="116" t="str">
        <f>IF('Seznam projektů'!H73="x",'Seznam projektů'!G73,"")</f>
        <v/>
      </c>
      <c r="D62" s="116" t="str">
        <f>IF('Seznam projektů'!H73="z",'Seznam projektů'!G73,"")</f>
        <v/>
      </c>
      <c r="E62" s="116">
        <f>IF('Seznam projektů'!H73="*",'Seznam projektů'!G73,"")</f>
        <v>1000000</v>
      </c>
      <c r="F62" s="116" t="str">
        <f>IF('Seznam projektů'!H73="+",'Seznam projektů'!G73,"")</f>
        <v/>
      </c>
      <c r="G62" s="116" t="str">
        <f>IF('Seznam projektů'!H73=".",'Seznam projektů'!G73,"")</f>
        <v/>
      </c>
    </row>
    <row r="63" spans="2:7" ht="25.5" thickTop="1" thickBot="1" x14ac:dyDescent="0.3">
      <c r="B63" s="115" t="str">
        <f>'Seznam projektů'!C74</f>
        <v>Oprava roubenky č.5. - 5. etapa - zprovoznění</v>
      </c>
      <c r="C63" s="116" t="str">
        <f>IF('Seznam projektů'!H74="x",'Seznam projektů'!G74,"")</f>
        <v/>
      </c>
      <c r="D63" s="116" t="str">
        <f>IF('Seznam projektů'!H74="z",'Seznam projektů'!G74,"")</f>
        <v/>
      </c>
      <c r="E63" s="116">
        <f>IF('Seznam projektů'!H74="*",'Seznam projektů'!G74,"")</f>
        <v>900000</v>
      </c>
      <c r="F63" s="116" t="str">
        <f>IF('Seznam projektů'!H74="+",'Seznam projektů'!G74,"")</f>
        <v/>
      </c>
      <c r="G63" s="116" t="str">
        <f>IF('Seznam projektů'!H74=".",'Seznam projektů'!G74,"")</f>
        <v/>
      </c>
    </row>
    <row r="64" spans="2:7" ht="16.5" thickTop="1" thickBot="1" x14ac:dyDescent="0.3">
      <c r="B64" s="115" t="str">
        <f>'Seznam projektů'!C76</f>
        <v>Revitalizace / Oprava Rotundy</v>
      </c>
      <c r="C64" s="116" t="str">
        <f>IF('Seznam projektů'!H76="x",'Seznam projektů'!G76,"")</f>
        <v/>
      </c>
      <c r="D64" s="116" t="str">
        <f>IF('Seznam projektů'!H76="z",'Seznam projektů'!G76,"")</f>
        <v/>
      </c>
      <c r="E64" s="116" t="str">
        <f>IF('Seznam projektů'!H76="*",'Seznam projektů'!G76,"")</f>
        <v/>
      </c>
      <c r="F64" s="116" t="str">
        <f>IF('Seznam projektů'!H76="+",'Seznam projektů'!G76,"")</f>
        <v/>
      </c>
      <c r="G64" s="116">
        <f>IF('Seznam projektů'!H76=".",'Seznam projektů'!G76,"")</f>
        <v>15000000</v>
      </c>
    </row>
    <row r="65" spans="2:7" ht="25.5" thickTop="1" thickBot="1" x14ac:dyDescent="0.3">
      <c r="B65" s="115" t="str">
        <f>'Seznam projektů'!C77</f>
        <v>Revitalizace návsi na Dolním Konci (před kostelem)</v>
      </c>
      <c r="C65" s="116" t="str">
        <f>IF('Seznam projektů'!H77="x",'Seznam projektů'!G77,"")</f>
        <v/>
      </c>
      <c r="D65" s="116" t="str">
        <f>IF('Seznam projektů'!H77="z",'Seznam projektů'!G77,"")</f>
        <v/>
      </c>
      <c r="E65" s="116" t="str">
        <f>IF('Seznam projektů'!H77="*",'Seznam projektů'!G77,"")</f>
        <v/>
      </c>
      <c r="F65" s="116" t="str">
        <f>IF('Seznam projektů'!H77="+",'Seznam projektů'!G77,"")</f>
        <v/>
      </c>
      <c r="G65" s="116">
        <f>IF('Seznam projektů'!H77=".",'Seznam projektů'!G77,"")</f>
        <v>400000</v>
      </c>
    </row>
    <row r="66" spans="2:7" ht="25.5" thickTop="1" thickBot="1" x14ac:dyDescent="0.3">
      <c r="B66" s="115" t="str">
        <f>'Seznam projektů'!C78</f>
        <v>Vybudování sběrného a odpadového místa v areálu "Dálnice"</v>
      </c>
      <c r="C66" s="116" t="str">
        <f>IF('Seznam projektů'!H78="x",'Seznam projektů'!G78,"")</f>
        <v/>
      </c>
      <c r="D66" s="116" t="str">
        <f>IF('Seznam projektů'!H78="z",'Seznam projektů'!G78,"")</f>
        <v/>
      </c>
      <c r="E66" s="116" t="str">
        <f>IF('Seznam projektů'!H78="*",'Seznam projektů'!G78,"")</f>
        <v/>
      </c>
      <c r="F66" s="116" t="str">
        <f>IF('Seznam projektů'!H78="+",'Seznam projektů'!G78,"")</f>
        <v/>
      </c>
      <c r="G66" s="116" t="str">
        <f>IF('Seznam projektů'!H78=".",'Seznam projektů'!G78,"")</f>
        <v/>
      </c>
    </row>
    <row r="67" spans="2:7" ht="16.5" thickTop="1" thickBot="1" x14ac:dyDescent="0.3">
      <c r="B67" s="115">
        <f>'Seznam projektů'!C79</f>
        <v>0</v>
      </c>
      <c r="C67" s="116" t="str">
        <f>IF('Seznam projektů'!H79="x",'Seznam projektů'!G79,"")</f>
        <v/>
      </c>
      <c r="D67" s="116" t="str">
        <f>IF('Seznam projektů'!H79="z",'Seznam projektů'!G79,"")</f>
        <v/>
      </c>
      <c r="E67" s="116" t="str">
        <f>IF('Seznam projektů'!H79="*",'Seznam projektů'!G79,"")</f>
        <v/>
      </c>
      <c r="F67" s="116" t="str">
        <f>IF('Seznam projektů'!H79="+",'Seznam projektů'!G79,"")</f>
        <v/>
      </c>
      <c r="G67" s="116" t="str">
        <f>IF('Seznam projektů'!H79=".",'Seznam projektů'!G79,"")</f>
        <v/>
      </c>
    </row>
    <row r="68" spans="2:7" ht="25.5" thickTop="1" thickBot="1" x14ac:dyDescent="0.3">
      <c r="B68" s="115" t="str">
        <f>'Seznam projektů'!C80</f>
        <v>SPORTOVNÍ A REKREAČNÍ PLOCHY areálu ŽABÁK a TJ SOKOL</v>
      </c>
      <c r="C68" s="116" t="str">
        <f>IF('Seznam projektů'!H80="x",'Seznam projektů'!G80,"")</f>
        <v/>
      </c>
      <c r="D68" s="116" t="str">
        <f>IF('Seznam projektů'!H80="z",'Seznam projektů'!G80,"")</f>
        <v/>
      </c>
      <c r="E68" s="116" t="str">
        <f>IF('Seznam projektů'!H80="*",'Seznam projektů'!G80,"")</f>
        <v/>
      </c>
      <c r="F68" s="116" t="str">
        <f>IF('Seznam projektů'!H80="+",'Seznam projektů'!G80,"")</f>
        <v/>
      </c>
      <c r="G68" s="116" t="str">
        <f>IF('Seznam projektů'!H80=".",'Seznam projektů'!G80,"")</f>
        <v/>
      </c>
    </row>
    <row r="69" spans="2:7" ht="25.5" thickTop="1" thickBot="1" x14ac:dyDescent="0.3">
      <c r="B69" s="115" t="str">
        <f>'Seznam projektů'!C81</f>
        <v>PD na hřiště, WC, pódium, chodníky u TJ Sokol</v>
      </c>
      <c r="C69" s="116" t="str">
        <f>IF('Seznam projektů'!H81="x",'Seznam projektů'!G81,"")</f>
        <v/>
      </c>
      <c r="D69" s="116" t="str">
        <f>IF('Seznam projektů'!H81="z",'Seznam projektů'!G81,"")</f>
        <v/>
      </c>
      <c r="E69" s="116" t="str">
        <f>IF('Seznam projektů'!H81="*",'Seznam projektů'!G81,"")</f>
        <v/>
      </c>
      <c r="F69" s="116" t="str">
        <f>IF('Seznam projektů'!H81="+",'Seznam projektů'!G81,"")</f>
        <v/>
      </c>
      <c r="G69" s="116">
        <f>IF('Seznam projektů'!H81=".",'Seznam projektů'!G81,"")</f>
        <v>120000</v>
      </c>
    </row>
    <row r="70" spans="2:7" ht="25.5" thickTop="1" thickBot="1" x14ac:dyDescent="0.3">
      <c r="B70" s="115" t="str">
        <f>'Seznam projektů'!C82</f>
        <v>PD na revitalizaci Žabáku a Komunitního centra (č.p. 386)</v>
      </c>
      <c r="C70" s="116">
        <f>IF('Seznam projektů'!H82="x",'Seznam projektů'!G82,"")</f>
        <v>5000000</v>
      </c>
      <c r="D70" s="116" t="str">
        <f>IF('Seznam projektů'!H82="z",'Seznam projektů'!G82,"")</f>
        <v/>
      </c>
      <c r="E70" s="116" t="str">
        <f>IF('Seznam projektů'!H82="*",'Seznam projektů'!G82,"")</f>
        <v/>
      </c>
      <c r="F70" s="116" t="str">
        <f>IF('Seznam projektů'!H82="+",'Seznam projektů'!G82,"")</f>
        <v/>
      </c>
      <c r="G70" s="116" t="str">
        <f>IF('Seznam projektů'!H82=".",'Seznam projektů'!G82,"")</f>
        <v/>
      </c>
    </row>
    <row r="71" spans="2:7" ht="25.5" thickTop="1" thickBot="1" x14ac:dyDescent="0.3">
      <c r="B71" s="115" t="str">
        <f>'Seznam projektů'!C83</f>
        <v>PD na trvalé nadstřešení u budovy TJ Sokol</v>
      </c>
      <c r="C71" s="116" t="str">
        <f>IF('Seznam projektů'!H83="x",'Seznam projektů'!G83,"")</f>
        <v/>
      </c>
      <c r="D71" s="116" t="str">
        <f>IF('Seznam projektů'!H83="z",'Seznam projektů'!G83,"")</f>
        <v/>
      </c>
      <c r="E71" s="116" t="str">
        <f>IF('Seznam projektů'!H83="*",'Seznam projektů'!G83,"")</f>
        <v/>
      </c>
      <c r="F71" s="116" t="str">
        <f>IF('Seznam projektů'!H83="+",'Seznam projektů'!G83,"")</f>
        <v/>
      </c>
      <c r="G71" s="116" t="str">
        <f>IF('Seznam projektů'!H83=".",'Seznam projektů'!G83,"")</f>
        <v/>
      </c>
    </row>
    <row r="72" spans="2:7" ht="25.5" thickTop="1" thickBot="1" x14ac:dyDescent="0.3">
      <c r="B72" s="115" t="str">
        <f>'Seznam projektů'!C84</f>
        <v>PD a podání žádosti o dotaci na FVE na TJ Sokol</v>
      </c>
      <c r="C72" s="116" t="str">
        <f>IF('Seznam projektů'!H84="x",'Seznam projektů'!G84,"")</f>
        <v/>
      </c>
      <c r="D72" s="116" t="str">
        <f>IF('Seznam projektů'!H84="z",'Seznam projektů'!G84,"")</f>
        <v/>
      </c>
      <c r="E72" s="116" t="str">
        <f>IF('Seznam projektů'!H84="*",'Seznam projektů'!G84,"")</f>
        <v/>
      </c>
      <c r="F72" s="116" t="str">
        <f>IF('Seznam projektů'!H84="+",'Seznam projektů'!G84,"")</f>
        <v/>
      </c>
      <c r="G72" s="116" t="str">
        <f>IF('Seznam projektů'!H84=".",'Seznam projektů'!G84,"")</f>
        <v/>
      </c>
    </row>
    <row r="73" spans="2:7" ht="25.5" thickTop="1" thickBot="1" x14ac:dyDescent="0.3">
      <c r="B73" s="115" t="str">
        <f>'Seznam projektů'!C85</f>
        <v>Modernizace velkého hřiště + tréninková stěna</v>
      </c>
      <c r="C73" s="116" t="str">
        <f>IF('Seznam projektů'!H85="x",'Seznam projektů'!G85,"")</f>
        <v/>
      </c>
      <c r="D73" s="116" t="str">
        <f>IF('Seznam projektů'!H85="z",'Seznam projektů'!G85,"")</f>
        <v/>
      </c>
      <c r="E73" s="116" t="str">
        <f>IF('Seznam projektů'!H85="*",'Seznam projektů'!G85,"")</f>
        <v/>
      </c>
      <c r="F73" s="116" t="str">
        <f>IF('Seznam projektů'!H85="+",'Seznam projektů'!G85,"")</f>
        <v/>
      </c>
      <c r="G73" s="116">
        <f>IF('Seznam projektů'!H85=".",'Seznam projektů'!G85,"")</f>
        <v>4000000</v>
      </c>
    </row>
    <row r="74" spans="2:7" ht="25.5" thickTop="1" thickBot="1" x14ac:dyDescent="0.3">
      <c r="B74" s="115" t="str">
        <f>'Seznam projektů'!C86</f>
        <v>Bezbariérové chodníky v TJ Sokol a zpevněné plochy</v>
      </c>
      <c r="C74" s="116" t="str">
        <f>IF('Seznam projektů'!H86="x",'Seznam projektů'!G86,"")</f>
        <v/>
      </c>
      <c r="D74" s="116" t="str">
        <f>IF('Seznam projektů'!H86="z",'Seznam projektů'!G86,"")</f>
        <v/>
      </c>
      <c r="E74" s="116" t="str">
        <f>IF('Seznam projektů'!H86="*",'Seznam projektů'!G86,"")</f>
        <v/>
      </c>
      <c r="F74" s="116" t="str">
        <f>IF('Seznam projektů'!H86="+",'Seznam projektů'!G86,"")</f>
        <v/>
      </c>
      <c r="G74" s="116">
        <f>IF('Seznam projektů'!H86=".",'Seznam projektů'!G86,"")</f>
        <v>400000</v>
      </c>
    </row>
    <row r="75" spans="2:7" ht="16.5" thickTop="1" thickBot="1" x14ac:dyDescent="0.3">
      <c r="B75" s="115" t="str">
        <f>'Seznam projektů'!C87</f>
        <v>Veřejné WC na pomezí TJ Sokol / MK66c</v>
      </c>
      <c r="C75" s="116" t="str">
        <f>IF('Seznam projektů'!H87="x",'Seznam projektů'!G87,"")</f>
        <v/>
      </c>
      <c r="D75" s="116" t="str">
        <f>IF('Seznam projektů'!H87="z",'Seznam projektů'!G87,"")</f>
        <v/>
      </c>
      <c r="E75" s="116" t="str">
        <f>IF('Seznam projektů'!H87="*",'Seznam projektů'!G87,"")</f>
        <v/>
      </c>
      <c r="F75" s="116" t="str">
        <f>IF('Seznam projektů'!H87="+",'Seznam projektů'!G87,"")</f>
        <v/>
      </c>
      <c r="G75" s="116">
        <f>IF('Seznam projektů'!H87=".",'Seznam projektů'!G87,"")</f>
        <v>1000000</v>
      </c>
    </row>
    <row r="76" spans="2:7" ht="25.5" thickTop="1" thickBot="1" x14ac:dyDescent="0.3">
      <c r="B76" s="115" t="str">
        <f>'Seznam projektů'!C88</f>
        <v>Modernizace malého hřiště, běžecké dráhy a doskočiště</v>
      </c>
      <c r="C76" s="116" t="str">
        <f>IF('Seznam projektů'!H88="x",'Seznam projektů'!G88,"")</f>
        <v/>
      </c>
      <c r="D76" s="116" t="str">
        <f>IF('Seznam projektů'!H88="z",'Seznam projektů'!G88,"")</f>
        <v/>
      </c>
      <c r="E76" s="116" t="str">
        <f>IF('Seznam projektů'!H88="*",'Seznam projektů'!G88,"")</f>
        <v/>
      </c>
      <c r="F76" s="116" t="str">
        <f>IF('Seznam projektů'!H88="+",'Seznam projektů'!G88,"")</f>
        <v/>
      </c>
      <c r="G76" s="116">
        <f>IF('Seznam projektů'!H88=".",'Seznam projektů'!G88,"")</f>
        <v>2000000</v>
      </c>
    </row>
    <row r="77" spans="2:7" ht="25.5" thickTop="1" thickBot="1" x14ac:dyDescent="0.3">
      <c r="B77" s="115" t="str">
        <f>'Seznam projektů'!C89</f>
        <v>Vybudování cesty a asfaltové plochy u Sokolovny</v>
      </c>
      <c r="C77" s="116" t="str">
        <f>IF('Seznam projektů'!H89="x",'Seznam projektů'!G89,"")</f>
        <v/>
      </c>
      <c r="D77" s="116" t="str">
        <f>IF('Seznam projektů'!H89="z",'Seznam projektů'!G89,"")</f>
        <v/>
      </c>
      <c r="E77" s="116" t="str">
        <f>IF('Seznam projektů'!H89="*",'Seznam projektů'!G89,"")</f>
        <v/>
      </c>
      <c r="F77" s="116" t="str">
        <f>IF('Seznam projektů'!H89="+",'Seznam projektů'!G89,"")</f>
        <v/>
      </c>
      <c r="G77" s="116" t="str">
        <f>IF('Seznam projektů'!H89=".",'Seznam projektů'!G89,"")</f>
        <v/>
      </c>
    </row>
    <row r="78" spans="2:7" ht="16.5" thickTop="1" thickBot="1" x14ac:dyDescent="0.3">
      <c r="B78" s="115" t="str">
        <f>'Seznam projektů'!C90</f>
        <v xml:space="preserve">Vylepšení prostředí v areálu Žabák </v>
      </c>
      <c r="C78" s="116" t="str">
        <f>IF('Seznam projektů'!H90="x",'Seznam projektů'!G90,"")</f>
        <v/>
      </c>
      <c r="D78" s="116" t="str">
        <f>IF('Seznam projektů'!H90="z",'Seznam projektů'!G90,"")</f>
        <v/>
      </c>
      <c r="E78" s="116" t="str">
        <f>IF('Seznam projektů'!H90="*",'Seznam projektů'!G90,"")</f>
        <v/>
      </c>
      <c r="F78" s="116" t="str">
        <f>IF('Seznam projektů'!H90="+",'Seznam projektů'!G90,"")</f>
        <v/>
      </c>
      <c r="G78" s="116" t="str">
        <f>IF('Seznam projektů'!H90=".",'Seznam projektů'!G90,"")</f>
        <v/>
      </c>
    </row>
    <row r="79" spans="2:7" ht="25.5" thickTop="1" thickBot="1" x14ac:dyDescent="0.3">
      <c r="B79" s="115" t="str">
        <f>'Seznam projektů'!C91</f>
        <v>Terénní opravy, opravy hráze a zemní práce okolo Žabáku</v>
      </c>
      <c r="C79" s="116" t="str">
        <f>IF('Seznam projektů'!H91="x",'Seznam projektů'!G91,"")</f>
        <v/>
      </c>
      <c r="D79" s="116" t="str">
        <f>IF('Seznam projektů'!H91="z",'Seznam projektů'!G91,"")</f>
        <v/>
      </c>
      <c r="E79" s="116" t="str">
        <f>IF('Seznam projektů'!H91="*",'Seznam projektů'!G91,"")</f>
        <v/>
      </c>
      <c r="F79" s="116" t="str">
        <f>IF('Seznam projektů'!H91="+",'Seznam projektů'!G91,"")</f>
        <v/>
      </c>
      <c r="G79" s="116" t="str">
        <f>IF('Seznam projektů'!H91=".",'Seznam projektů'!G91,"")</f>
        <v/>
      </c>
    </row>
    <row r="80" spans="2:7" ht="16.5" thickTop="1" thickBot="1" x14ac:dyDescent="0.3">
      <c r="B80" s="115">
        <f>'Seznam projektů'!C92</f>
        <v>0</v>
      </c>
      <c r="C80" s="116" t="str">
        <f>IF('Seznam projektů'!H92="x",'Seznam projektů'!G92,"")</f>
        <v/>
      </c>
      <c r="D80" s="116" t="str">
        <f>IF('Seznam projektů'!H92="z",'Seznam projektů'!G92,"")</f>
        <v/>
      </c>
      <c r="E80" s="116" t="str">
        <f>IF('Seznam projektů'!H92="*",'Seznam projektů'!G92,"")</f>
        <v/>
      </c>
      <c r="F80" s="116" t="str">
        <f>IF('Seznam projektů'!H92="+",'Seznam projektů'!G92,"")</f>
        <v/>
      </c>
      <c r="G80" s="116" t="str">
        <f>IF('Seznam projektů'!H92=".",'Seznam projektů'!G92,"")</f>
        <v/>
      </c>
    </row>
    <row r="81" spans="2:7" ht="16.5" thickTop="1" thickBot="1" x14ac:dyDescent="0.3">
      <c r="B81" s="115" t="str">
        <f>'Seznam projektů'!C93</f>
        <v>mezisoučet v kategorii A</v>
      </c>
      <c r="C81" s="116" t="str">
        <f>IF('Seznam projektů'!H93="x",'Seznam projektů'!G93,"")</f>
        <v/>
      </c>
      <c r="D81" s="116" t="str">
        <f>IF('Seznam projektů'!H93="z",'Seznam projektů'!G93,"")</f>
        <v/>
      </c>
      <c r="E81" s="116" t="str">
        <f>IF('Seznam projektů'!H93="*",'Seznam projektů'!G93,"")</f>
        <v/>
      </c>
      <c r="F81" s="116" t="str">
        <f>IF('Seznam projektů'!H93="+",'Seznam projektů'!G93,"")</f>
        <v/>
      </c>
      <c r="G81" s="116" t="str">
        <f>IF('Seznam projektů'!H93=".",'Seznam projektů'!G93,"")</f>
        <v/>
      </c>
    </row>
    <row r="82" spans="2:7" ht="16.5" thickTop="1" thickBot="1" x14ac:dyDescent="0.3">
      <c r="B82" s="115" t="str">
        <f>'Seznam projektů'!C94</f>
        <v>Dovedení elekřiny na Žabák (vč. PD)</v>
      </c>
      <c r="C82" s="116" t="str">
        <f>IF('Seznam projektů'!H94="x",'Seznam projektů'!G94,"")</f>
        <v/>
      </c>
      <c r="D82" s="116" t="str">
        <f>IF('Seznam projektů'!H94="z",'Seznam projektů'!G94,"")</f>
        <v/>
      </c>
      <c r="E82" s="116" t="str">
        <f>IF('Seznam projektů'!H94="*",'Seznam projektů'!G94,"")</f>
        <v/>
      </c>
      <c r="F82" s="116" t="str">
        <f>IF('Seznam projektů'!H94="+",'Seznam projektů'!G94,"")</f>
        <v/>
      </c>
      <c r="G82" s="116" t="str">
        <f>IF('Seznam projektů'!H94=".",'Seznam projektů'!G94,"")</f>
        <v/>
      </c>
    </row>
    <row r="83" spans="2:7" ht="16.5" thickTop="1" thickBot="1" x14ac:dyDescent="0.3">
      <c r="B83" s="115" t="str">
        <f>'Seznam projektů'!C95</f>
        <v>Oprava střechy TJ Sokol</v>
      </c>
      <c r="C83" s="116" t="str">
        <f>IF('Seznam projektů'!H95="x",'Seznam projektů'!G95,"")</f>
        <v/>
      </c>
      <c r="D83" s="116" t="str">
        <f>IF('Seznam projektů'!H95="z",'Seznam projektů'!G95,"")</f>
        <v/>
      </c>
      <c r="E83" s="116" t="str">
        <f>IF('Seznam projektů'!H95="*",'Seznam projektů'!G95,"")</f>
        <v/>
      </c>
      <c r="F83" s="116" t="str">
        <f>IF('Seznam projektů'!H95="+",'Seznam projektů'!G95,"")</f>
        <v/>
      </c>
      <c r="G83" s="116" t="str">
        <f>IF('Seznam projektů'!H95=".",'Seznam projektů'!G95,"")</f>
        <v/>
      </c>
    </row>
    <row r="84" spans="2:7" ht="16.5" thickTop="1" thickBot="1" x14ac:dyDescent="0.3">
      <c r="B84" s="115" t="str">
        <f>'Seznam projektů'!C96</f>
        <v>Trvalé nadstřešení u budovy TJ Sokol</v>
      </c>
      <c r="C84" s="116" t="str">
        <f>IF('Seznam projektů'!H96="x",'Seznam projektů'!G96,"")</f>
        <v/>
      </c>
      <c r="D84" s="116" t="str">
        <f>IF('Seznam projektů'!H96="z",'Seznam projektů'!G96,"")</f>
        <v/>
      </c>
      <c r="E84" s="116" t="str">
        <f>IF('Seznam projektů'!H96="*",'Seznam projektů'!G96,"")</f>
        <v/>
      </c>
      <c r="F84" s="116" t="str">
        <f>IF('Seznam projektů'!H96="+",'Seznam projektů'!G96,"")</f>
        <v/>
      </c>
      <c r="G84" s="116" t="str">
        <f>IF('Seznam projektů'!H96=".",'Seznam projektů'!G96,"")</f>
        <v/>
      </c>
    </row>
    <row r="85" spans="2:7" ht="16.5" thickTop="1" thickBot="1" x14ac:dyDescent="0.3">
      <c r="B85" s="115" t="str">
        <f>'Seznam projektů'!C97</f>
        <v>Trvalý stan vedle hřiště na TJ Sokol</v>
      </c>
      <c r="C85" s="116" t="str">
        <f>IF('Seznam projektů'!H97="x",'Seznam projektů'!G97,"")</f>
        <v/>
      </c>
      <c r="D85" s="116" t="str">
        <f>IF('Seznam projektů'!H97="z",'Seznam projektů'!G97,"")</f>
        <v/>
      </c>
      <c r="E85" s="116" t="str">
        <f>IF('Seznam projektů'!H97="*",'Seznam projektů'!G97,"")</f>
        <v/>
      </c>
      <c r="F85" s="116" t="str">
        <f>IF('Seznam projektů'!H97="+",'Seznam projektů'!G97,"")</f>
        <v/>
      </c>
      <c r="G85" s="116" t="str">
        <f>IF('Seznam projektů'!H97=".",'Seznam projektů'!G97,"")</f>
        <v/>
      </c>
    </row>
    <row r="86" spans="2:7" ht="16.5" thickTop="1" thickBot="1" x14ac:dyDescent="0.3">
      <c r="B86" s="115">
        <f>'Seznam projektů'!C98</f>
        <v>0</v>
      </c>
      <c r="C86" s="116" t="str">
        <f>IF('Seznam projektů'!H98="x",'Seznam projektů'!G98,"")</f>
        <v/>
      </c>
      <c r="D86" s="116" t="str">
        <f>IF('Seznam projektů'!H98="z",'Seznam projektů'!G98,"")</f>
        <v/>
      </c>
      <c r="E86" s="116" t="str">
        <f>IF('Seznam projektů'!H98="*",'Seznam projektů'!G98,"")</f>
        <v/>
      </c>
      <c r="F86" s="116" t="str">
        <f>IF('Seznam projektů'!H98="+",'Seznam projektů'!G98,"")</f>
        <v/>
      </c>
      <c r="G86" s="116" t="str">
        <f>IF('Seznam projektů'!H98=".",'Seznam projektů'!G98,"")</f>
        <v/>
      </c>
    </row>
    <row r="87" spans="2:7" ht="16.5" thickTop="1" thickBot="1" x14ac:dyDescent="0.3">
      <c r="B87" s="115" t="str">
        <f>'Seznam projektů'!C99</f>
        <v>Součet pro kategorie B-D</v>
      </c>
      <c r="C87" s="116" t="str">
        <f>IF('Seznam projektů'!H99="x",'Seznam projektů'!G99,"")</f>
        <v/>
      </c>
      <c r="D87" s="116" t="str">
        <f>IF('Seznam projektů'!H99="z",'Seznam projektů'!G99,"")</f>
        <v/>
      </c>
      <c r="E87" s="116" t="str">
        <f>IF('Seznam projektů'!H99="*",'Seznam projektů'!G99,"")</f>
        <v/>
      </c>
      <c r="F87" s="116" t="str">
        <f>IF('Seznam projektů'!H99="+",'Seznam projektů'!G99,"")</f>
        <v/>
      </c>
      <c r="G87" s="116" t="str">
        <f>IF('Seznam projektů'!H99=".",'Seznam projektů'!G99,"")</f>
        <v/>
      </c>
    </row>
    <row r="88" spans="2:7" ht="25.5" thickTop="1" thickBot="1" x14ac:dyDescent="0.3">
      <c r="B88" s="115" t="str">
        <f>'Seznam projektů'!C100</f>
        <v>Oprava hráze a betonového povrchu u vodní nádrže "Žabák"</v>
      </c>
      <c r="C88" s="116" t="str">
        <f>IF('Seznam projektů'!H100="x",'Seznam projektů'!G100,"")</f>
        <v/>
      </c>
      <c r="D88" s="116" t="str">
        <f>IF('Seznam projektů'!H100="z",'Seznam projektů'!G100,"")</f>
        <v/>
      </c>
      <c r="E88" s="116" t="str">
        <f>IF('Seznam projektů'!H100="*",'Seznam projektů'!G100,"")</f>
        <v/>
      </c>
      <c r="F88" s="116" t="str">
        <f>IF('Seznam projektů'!H100="+",'Seznam projektů'!G100,"")</f>
        <v/>
      </c>
      <c r="G88" s="116">
        <f>IF('Seznam projektů'!H100=".",'Seznam projektů'!G100,"")</f>
        <v>4000000</v>
      </c>
    </row>
    <row r="89" spans="2:7" ht="16.5" thickTop="1" thickBot="1" x14ac:dyDescent="0.3">
      <c r="B89" s="115" t="str">
        <f>'Seznam projektů'!C101</f>
        <v>FVE na TJ Sokol</v>
      </c>
      <c r="C89" s="116" t="str">
        <f>IF('Seznam projektů'!H101="x",'Seznam projektů'!G101,"")</f>
        <v/>
      </c>
      <c r="D89" s="116" t="str">
        <f>IF('Seznam projektů'!H101="z",'Seznam projektů'!G101,"")</f>
        <v/>
      </c>
      <c r="E89" s="116" t="str">
        <f>IF('Seznam projektů'!H101="*",'Seznam projektů'!G101,"")</f>
        <v/>
      </c>
      <c r="F89" s="116" t="str">
        <f>IF('Seznam projektů'!H101="+",'Seznam projektů'!G101,"")</f>
        <v/>
      </c>
      <c r="G89" s="116">
        <f>IF('Seznam projektů'!H101=".",'Seznam projektů'!G101,"")</f>
        <v>1000000</v>
      </c>
    </row>
    <row r="90" spans="2:7" ht="16.5" thickTop="1" thickBot="1" x14ac:dyDescent="0.3">
      <c r="B90" s="115" t="str">
        <f>'Seznam projektů'!C102</f>
        <v>Trvalé pódium a sklad na TJ Sokol</v>
      </c>
      <c r="C90" s="116" t="str">
        <f>IF('Seznam projektů'!H102="x",'Seznam projektů'!G102,"")</f>
        <v/>
      </c>
      <c r="D90" s="116" t="str">
        <f>IF('Seznam projektů'!H102="z",'Seznam projektů'!G102,"")</f>
        <v/>
      </c>
      <c r="E90" s="116" t="str">
        <f>IF('Seznam projektů'!H102="*",'Seznam projektů'!G102,"")</f>
        <v/>
      </c>
      <c r="F90" s="116" t="str">
        <f>IF('Seznam projektů'!H102="+",'Seznam projektů'!G102,"")</f>
        <v/>
      </c>
      <c r="G90" s="116">
        <f>IF('Seznam projektů'!H102=".",'Seznam projektů'!G102,"")</f>
        <v>1500000</v>
      </c>
    </row>
    <row r="91" spans="2:7" ht="25.5" thickTop="1" thickBot="1" x14ac:dyDescent="0.3">
      <c r="B91" s="115" t="str">
        <f>'Seznam projektů'!C103</f>
        <v>Revitalizace plochy okolo nádrže „Žabák“ (sportovní a  herní prvky)</v>
      </c>
      <c r="C91" s="116" t="str">
        <f>IF('Seznam projektů'!H103="x",'Seznam projektů'!G103,"")</f>
        <v/>
      </c>
      <c r="D91" s="116" t="str">
        <f>IF('Seznam projektů'!H103="z",'Seznam projektů'!G103,"")</f>
        <v/>
      </c>
      <c r="E91" s="116" t="str">
        <f>IF('Seznam projektů'!H103="*",'Seznam projektů'!G103,"")</f>
        <v/>
      </c>
      <c r="F91" s="116" t="str">
        <f>IF('Seznam projektů'!H103="+",'Seznam projektů'!G103,"")</f>
        <v/>
      </c>
      <c r="G91" s="116">
        <f>IF('Seznam projektů'!H103=".",'Seznam projektů'!G103,"")</f>
        <v>4000000</v>
      </c>
    </row>
    <row r="92" spans="2:7" ht="25.5" thickTop="1" thickBot="1" x14ac:dyDescent="0.3">
      <c r="B92" s="115" t="str">
        <f>'Seznam projektů'!C104</f>
        <v>Trvalé pódium u TJ Sokol a rozvody venkovního ozvučení</v>
      </c>
      <c r="C92" s="116" t="str">
        <f>IF('Seznam projektů'!H104="x",'Seznam projektů'!G104,"")</f>
        <v/>
      </c>
      <c r="D92" s="116" t="str">
        <f>IF('Seznam projektů'!H104="z",'Seznam projektů'!G104,"")</f>
        <v/>
      </c>
      <c r="E92" s="116" t="str">
        <f>IF('Seznam projektů'!H104="*",'Seznam projektů'!G104,"")</f>
        <v/>
      </c>
      <c r="F92" s="116" t="str">
        <f>IF('Seznam projektů'!H104="+",'Seznam projektů'!G104,"")</f>
        <v/>
      </c>
      <c r="G92" s="116">
        <f>IF('Seznam projektů'!H104=".",'Seznam projektů'!G104,"")</f>
        <v>400000</v>
      </c>
    </row>
    <row r="93" spans="2:7" ht="16.5" thickTop="1" thickBot="1" x14ac:dyDescent="0.3">
      <c r="B93" s="115" t="str">
        <f>'Seznam projektů'!C105</f>
        <v>Sprchový kout a venkovní WC na Žabáku</v>
      </c>
      <c r="C93" s="116" t="str">
        <f>IF('Seznam projektů'!H105="x",'Seznam projektů'!G105,"")</f>
        <v/>
      </c>
      <c r="D93" s="116" t="str">
        <f>IF('Seznam projektů'!H105="z",'Seznam projektů'!G105,"")</f>
        <v/>
      </c>
      <c r="E93" s="116" t="str">
        <f>IF('Seznam projektů'!H105="*",'Seznam projektů'!G105,"")</f>
        <v/>
      </c>
      <c r="F93" s="116" t="str">
        <f>IF('Seznam projektů'!H105="+",'Seznam projektů'!G105,"")</f>
        <v/>
      </c>
      <c r="G93" s="116" t="str">
        <f>IF('Seznam projektů'!H105=".",'Seznam projektů'!G105,"")</f>
        <v/>
      </c>
    </row>
    <row r="94" spans="2:7" ht="16.5" thickTop="1" thickBot="1" x14ac:dyDescent="0.3">
      <c r="B94" s="115" t="str">
        <f>'Seznam projektů'!C106</f>
        <v>Osvětlení fotbalového hřiště</v>
      </c>
      <c r="C94" s="116" t="str">
        <f>IF('Seznam projektů'!H106="x",'Seznam projektů'!G106,"")</f>
        <v/>
      </c>
      <c r="D94" s="116" t="str">
        <f>IF('Seznam projektů'!H106="z",'Seznam projektů'!G106,"")</f>
        <v/>
      </c>
      <c r="E94" s="116" t="str">
        <f>IF('Seznam projektů'!H106="*",'Seznam projektů'!G106,"")</f>
        <v/>
      </c>
      <c r="F94" s="116" t="str">
        <f>IF('Seznam projektů'!H106="+",'Seznam projektů'!G106,"")</f>
        <v/>
      </c>
      <c r="G94" s="116" t="str">
        <f>IF('Seznam projektů'!H106=".",'Seznam projektů'!G106,"")</f>
        <v/>
      </c>
    </row>
    <row r="95" spans="2:7" ht="16.5" thickTop="1" thickBot="1" x14ac:dyDescent="0.3">
      <c r="B95" s="115" t="str">
        <f>'Seznam projektů'!C107</f>
        <v>Zajištění ledové plochy pro bruslení</v>
      </c>
      <c r="C95" s="116" t="str">
        <f>IF('Seznam projektů'!H107="x",'Seznam projektů'!G107,"")</f>
        <v/>
      </c>
      <c r="D95" s="116" t="str">
        <f>IF('Seznam projektů'!H107="z",'Seznam projektů'!G107,"")</f>
        <v/>
      </c>
      <c r="E95" s="116" t="str">
        <f>IF('Seznam projektů'!H107="*",'Seznam projektů'!G107,"")</f>
        <v/>
      </c>
      <c r="F95" s="116" t="str">
        <f>IF('Seznam projektů'!H107="+",'Seznam projektů'!G107,"")</f>
        <v/>
      </c>
      <c r="G95" s="116">
        <f>IF('Seznam projektů'!H107=".",'Seznam projektů'!G107,"")</f>
        <v>1000000</v>
      </c>
    </row>
    <row r="96" spans="2:7" ht="25.5" thickTop="1" thickBot="1" x14ac:dyDescent="0.3">
      <c r="B96" s="115" t="str">
        <f>'Seznam projektů'!C108</f>
        <v>Přístavba budov u Sokolovny pro uložení vybavení</v>
      </c>
      <c r="C96" s="116" t="str">
        <f>IF('Seznam projektů'!H108="x",'Seznam projektů'!G108,"")</f>
        <v/>
      </c>
      <c r="D96" s="116" t="str">
        <f>IF('Seznam projektů'!H108="z",'Seznam projektů'!G108,"")</f>
        <v/>
      </c>
      <c r="E96" s="116" t="str">
        <f>IF('Seznam projektů'!H108="*",'Seznam projektů'!G108,"")</f>
        <v/>
      </c>
      <c r="F96" s="116" t="str">
        <f>IF('Seznam projektů'!H108="+",'Seznam projektů'!G108,"")</f>
        <v/>
      </c>
      <c r="G96" s="116" t="str">
        <f>IF('Seznam projektů'!H108=".",'Seznam projektů'!G108,"")</f>
        <v/>
      </c>
    </row>
    <row r="97" spans="2:7" ht="25.5" thickTop="1" thickBot="1" x14ac:dyDescent="0.3">
      <c r="B97" s="115" t="str">
        <f>'Seznam projektů'!C109</f>
        <v>Přestavba domu č.p. 386  na komunitní a eko centrum</v>
      </c>
      <c r="C97" s="116" t="str">
        <f>IF('Seznam projektů'!H109="x",'Seznam projektů'!G109,"")</f>
        <v/>
      </c>
      <c r="D97" s="116" t="str">
        <f>IF('Seznam projektů'!H109="z",'Seznam projektů'!G109,"")</f>
        <v/>
      </c>
      <c r="E97" s="116" t="str">
        <f>IF('Seznam projektů'!H109="*",'Seznam projektů'!G109,"")</f>
        <v/>
      </c>
      <c r="F97" s="116" t="str">
        <f>IF('Seznam projektů'!H109="+",'Seznam projektů'!G109,"")</f>
        <v/>
      </c>
      <c r="G97" s="116">
        <f>IF('Seznam projektů'!H109=".",'Seznam projektů'!G109,"")</f>
        <v>8000000</v>
      </c>
    </row>
    <row r="98" spans="2:7" ht="25.5" thickTop="1" thickBot="1" x14ac:dyDescent="0.3">
      <c r="B98" s="115" t="str">
        <f>'Seznam projektů'!C110</f>
        <v>Oprava hráze (požerák, výpusti) u horní nádrže</v>
      </c>
      <c r="C98" s="116" t="str">
        <f>IF('Seznam projektů'!H110="x",'Seznam projektů'!G110,"")</f>
        <v/>
      </c>
      <c r="D98" s="116" t="str">
        <f>IF('Seznam projektů'!H110="z",'Seznam projektů'!G110,"")</f>
        <v/>
      </c>
      <c r="E98" s="116" t="str">
        <f>IF('Seznam projektů'!H110="*",'Seznam projektů'!G110,"")</f>
        <v/>
      </c>
      <c r="F98" s="116" t="str">
        <f>IF('Seznam projektů'!H110="+",'Seznam projektů'!G110,"")</f>
        <v/>
      </c>
      <c r="G98" s="116">
        <f>IF('Seznam projektů'!H110=".",'Seznam projektů'!G110,"")</f>
        <v>4000000</v>
      </c>
    </row>
    <row r="99" spans="2:7" ht="16.5" thickTop="1" thickBot="1" x14ac:dyDescent="0.3">
      <c r="B99" s="115">
        <f>'Seznam projektů'!C111</f>
        <v>0</v>
      </c>
      <c r="C99" s="116" t="str">
        <f>IF('Seznam projektů'!H111="x",'Seznam projektů'!G111,"")</f>
        <v/>
      </c>
      <c r="D99" s="116" t="str">
        <f>IF('Seznam projektů'!H111="z",'Seznam projektů'!G111,"")</f>
        <v/>
      </c>
      <c r="E99" s="116" t="str">
        <f>IF('Seznam projektů'!H111="*",'Seznam projektů'!G111,"")</f>
        <v/>
      </c>
      <c r="F99" s="116" t="str">
        <f>IF('Seznam projektů'!H111="+",'Seznam projektů'!G111,"")</f>
        <v/>
      </c>
      <c r="G99" s="116" t="str">
        <f>IF('Seznam projektů'!H111=".",'Seznam projektů'!G111,"")</f>
        <v/>
      </c>
    </row>
    <row r="100" spans="2:7" ht="16.5" thickTop="1" thickBot="1" x14ac:dyDescent="0.3">
      <c r="B100" s="115" t="str">
        <f>'Seznam projektů'!C112</f>
        <v>ZÁKLADNÍ A MATEŘSKÁ ŠKOLA</v>
      </c>
      <c r="C100" s="116" t="str">
        <f>IF('Seznam projektů'!H112="x",'Seznam projektů'!G112,"")</f>
        <v/>
      </c>
      <c r="D100" s="116" t="str">
        <f>IF('Seznam projektů'!H112="z",'Seznam projektů'!G112,"")</f>
        <v/>
      </c>
      <c r="E100" s="116" t="str">
        <f>IF('Seznam projektů'!H112="*",'Seznam projektů'!G112,"")</f>
        <v/>
      </c>
      <c r="F100" s="116" t="str">
        <f>IF('Seznam projektů'!H112="+",'Seznam projektů'!G112,"")</f>
        <v/>
      </c>
      <c r="G100" s="116" t="str">
        <f>IF('Seznam projektů'!H112=".",'Seznam projektů'!G112,"")</f>
        <v/>
      </c>
    </row>
    <row r="101" spans="2:7" ht="25.5" thickTop="1" thickBot="1" x14ac:dyDescent="0.3">
      <c r="B101" s="115" t="str">
        <f>'Seznam projektů'!C113</f>
        <v>Kompletní vybudování polytechnické odborné učebny</v>
      </c>
      <c r="C101" s="116" t="str">
        <f>IF('Seznam projektů'!H113="x",'Seznam projektů'!G113,"")</f>
        <v/>
      </c>
      <c r="D101" s="116">
        <f>IF('Seznam projektů'!H113="z",'Seznam projektů'!G113,"")</f>
        <v>3950000</v>
      </c>
      <c r="E101" s="116" t="str">
        <f>IF('Seznam projektů'!H113="*",'Seznam projektů'!G113,"")</f>
        <v/>
      </c>
      <c r="F101" s="116" t="str">
        <f>IF('Seznam projektů'!H113="+",'Seznam projektů'!G113,"")</f>
        <v/>
      </c>
      <c r="G101" s="116" t="str">
        <f>IF('Seznam projektů'!H113=".",'Seznam projektů'!G113,"")</f>
        <v/>
      </c>
    </row>
    <row r="102" spans="2:7" ht="25.5" thickTop="1" thickBot="1" x14ac:dyDescent="0.3">
      <c r="B102" s="115" t="str">
        <f>'Seznam projektů'!C114</f>
        <v>PD na výměnu elektroinstalace a zdroje topení na MŠ Dolní</v>
      </c>
      <c r="C102" s="116" t="str">
        <f>IF('Seznam projektů'!H114="x",'Seznam projektů'!G114,"")</f>
        <v/>
      </c>
      <c r="D102" s="116" t="str">
        <f>IF('Seznam projektů'!H114="z",'Seznam projektů'!G114,"")</f>
        <v/>
      </c>
      <c r="E102" s="116" t="str">
        <f>IF('Seznam projektů'!H114="*",'Seznam projektů'!G114,"")</f>
        <v/>
      </c>
      <c r="F102" s="116" t="str">
        <f>IF('Seznam projektů'!H114="+",'Seznam projektů'!G114,"")</f>
        <v/>
      </c>
      <c r="G102" s="116" t="str">
        <f>IF('Seznam projektů'!H114=".",'Seznam projektů'!G114,"")</f>
        <v/>
      </c>
    </row>
    <row r="103" spans="2:7" ht="16.5" thickTop="1" thickBot="1" x14ac:dyDescent="0.3">
      <c r="B103" s="115" t="str">
        <f>'Seznam projektů'!C115</f>
        <v>Výměna elektroinstalace na MŠ Dolní</v>
      </c>
      <c r="C103" s="116">
        <f>IF('Seznam projektů'!H115="x",'Seznam projektů'!G115,"")</f>
        <v>480000</v>
      </c>
      <c r="D103" s="116" t="str">
        <f>IF('Seznam projektů'!H115="z",'Seznam projektů'!G115,"")</f>
        <v/>
      </c>
      <c r="E103" s="116" t="str">
        <f>IF('Seznam projektů'!H115="*",'Seznam projektů'!G115,"")</f>
        <v/>
      </c>
      <c r="F103" s="116" t="str">
        <f>IF('Seznam projektů'!H115="+",'Seznam projektů'!G115,"")</f>
        <v/>
      </c>
      <c r="G103" s="116" t="str">
        <f>IF('Seznam projektů'!H115=".",'Seznam projektů'!G115,"")</f>
        <v/>
      </c>
    </row>
    <row r="104" spans="2:7" ht="16.5" thickTop="1" thickBot="1" x14ac:dyDescent="0.3">
      <c r="B104" s="115" t="str">
        <f>'Seznam projektů'!C116</f>
        <v>Zpevnění střechy MŠ Dolní</v>
      </c>
      <c r="C104" s="116" t="str">
        <f>IF('Seznam projektů'!H116="x",'Seznam projektů'!G116,"")</f>
        <v/>
      </c>
      <c r="D104" s="116" t="str">
        <f>IF('Seznam projektů'!H116="z",'Seznam projektů'!G116,"")</f>
        <v/>
      </c>
      <c r="E104" s="116" t="str">
        <f>IF('Seznam projektů'!H116="*",'Seznam projektů'!G116,"")</f>
        <v/>
      </c>
      <c r="F104" s="116" t="str">
        <f>IF('Seznam projektů'!H116="+",'Seznam projektů'!G116,"")</f>
        <v/>
      </c>
      <c r="G104" s="116" t="str">
        <f>IF('Seznam projektů'!H116=".",'Seznam projektů'!G116,"")</f>
        <v/>
      </c>
    </row>
    <row r="105" spans="2:7" ht="16.5" thickTop="1" thickBot="1" x14ac:dyDescent="0.3">
      <c r="B105" s="115" t="str">
        <f>'Seznam projektů'!C117</f>
        <v>Výstavba FVE na MŠ Dolní</v>
      </c>
      <c r="C105" s="116">
        <f>IF('Seznam projektů'!H117="x",'Seznam projektů'!G117,"")</f>
        <v>1928000</v>
      </c>
      <c r="D105" s="116" t="str">
        <f>IF('Seznam projektů'!H117="z",'Seznam projektů'!G117,"")</f>
        <v/>
      </c>
      <c r="E105" s="116" t="str">
        <f>IF('Seznam projektů'!H117="*",'Seznam projektů'!G117,"")</f>
        <v/>
      </c>
      <c r="F105" s="116" t="str">
        <f>IF('Seznam projektů'!H117="+",'Seznam projektů'!G117,"")</f>
        <v/>
      </c>
      <c r="G105" s="116" t="str">
        <f>IF('Seznam projektů'!H117=".",'Seznam projektů'!G117,"")</f>
        <v/>
      </c>
    </row>
    <row r="106" spans="2:7" ht="16.5" thickTop="1" thickBot="1" x14ac:dyDescent="0.3">
      <c r="B106" s="115" t="str">
        <f>'Seznam projektů'!C118</f>
        <v>Výstavba FVE na ZŠ</v>
      </c>
      <c r="C106" s="116">
        <f>IF('Seznam projektů'!H118="x",'Seznam projektů'!G118,"")</f>
        <v>2380000</v>
      </c>
      <c r="D106" s="116" t="str">
        <f>IF('Seznam projektů'!H118="z",'Seznam projektů'!G118,"")</f>
        <v/>
      </c>
      <c r="E106" s="116" t="str">
        <f>IF('Seznam projektů'!H118="*",'Seznam projektů'!G118,"")</f>
        <v/>
      </c>
      <c r="F106" s="116" t="str">
        <f>IF('Seznam projektů'!H118="+",'Seznam projektů'!G118,"")</f>
        <v/>
      </c>
      <c r="G106" s="116" t="str">
        <f>IF('Seznam projektů'!H118=".",'Seznam projektů'!G118,"")</f>
        <v/>
      </c>
    </row>
    <row r="107" spans="2:7" ht="25.5" thickTop="1" thickBot="1" x14ac:dyDescent="0.3">
      <c r="B107" s="115" t="str">
        <f>'Seznam projektů'!C119</f>
        <v>Opravy a čištění na budově ZŠ: fasády I. Část</v>
      </c>
      <c r="C107" s="116" t="str">
        <f>IF('Seznam projektů'!H119="x",'Seznam projektů'!G119,"")</f>
        <v/>
      </c>
      <c r="D107" s="116" t="str">
        <f>IF('Seznam projektů'!H119="z",'Seznam projektů'!G119,"")</f>
        <v/>
      </c>
      <c r="E107" s="116" t="str">
        <f>IF('Seznam projektů'!H119="*",'Seznam projektů'!G119,"")</f>
        <v/>
      </c>
      <c r="F107" s="116" t="str">
        <f>IF('Seznam projektů'!H119="+",'Seznam projektů'!G119,"")</f>
        <v/>
      </c>
      <c r="G107" s="116" t="str">
        <f>IF('Seznam projektů'!H119=".",'Seznam projektů'!G119,"")</f>
        <v/>
      </c>
    </row>
    <row r="108" spans="2:7" ht="16.5" thickTop="1" thickBot="1" x14ac:dyDescent="0.3">
      <c r="B108" s="115" t="str">
        <f>'Seznam projektů'!C120</f>
        <v>Oprava dešťové kanalizace na ZŠ</v>
      </c>
      <c r="C108" s="116" t="str">
        <f>IF('Seznam projektů'!H120="x",'Seznam projektů'!G120,"")</f>
        <v/>
      </c>
      <c r="D108" s="116" t="str">
        <f>IF('Seznam projektů'!H120="z",'Seznam projektů'!G120,"")</f>
        <v/>
      </c>
      <c r="E108" s="116" t="str">
        <f>IF('Seznam projektů'!H120="*",'Seznam projektů'!G120,"")</f>
        <v/>
      </c>
      <c r="F108" s="116" t="str">
        <f>IF('Seznam projektů'!H120="+",'Seznam projektů'!G120,"")</f>
        <v/>
      </c>
      <c r="G108" s="116" t="str">
        <f>IF('Seznam projektů'!H120=".",'Seznam projektů'!G120,"")</f>
        <v/>
      </c>
    </row>
    <row r="109" spans="2:7" ht="16.5" thickTop="1" thickBot="1" x14ac:dyDescent="0.3">
      <c r="B109" s="115" t="str">
        <f>'Seznam projektů'!C121</f>
        <v>Oprava venkovních skříní u MŠ Horní</v>
      </c>
      <c r="C109" s="116" t="str">
        <f>IF('Seznam projektů'!H121="x",'Seznam projektů'!G121,"")</f>
        <v/>
      </c>
      <c r="D109" s="116" t="str">
        <f>IF('Seznam projektů'!H121="z",'Seznam projektů'!G121,"")</f>
        <v/>
      </c>
      <c r="E109" s="116" t="str">
        <f>IF('Seznam projektů'!H121="*",'Seznam projektů'!G121,"")</f>
        <v/>
      </c>
      <c r="F109" s="116" t="str">
        <f>IF('Seznam projektů'!H121="+",'Seznam projektů'!G121,"")</f>
        <v/>
      </c>
      <c r="G109" s="116" t="str">
        <f>IF('Seznam projektů'!H121=".",'Seznam projektů'!G121,"")</f>
        <v/>
      </c>
    </row>
    <row r="110" spans="2:7" ht="25.5" thickTop="1" thickBot="1" x14ac:dyDescent="0.3">
      <c r="B110" s="115" t="str">
        <f>'Seznam projektů'!C122</f>
        <v>Přebudování venkovního hřiště u MŠ Horní</v>
      </c>
      <c r="C110" s="116" t="str">
        <f>IF('Seznam projektů'!H122="x",'Seznam projektů'!G122,"")</f>
        <v/>
      </c>
      <c r="D110" s="116" t="str">
        <f>IF('Seznam projektů'!H122="z",'Seznam projektů'!G122,"")</f>
        <v/>
      </c>
      <c r="E110" s="116" t="str">
        <f>IF('Seznam projektů'!H122="*",'Seznam projektů'!G122,"")</f>
        <v/>
      </c>
      <c r="F110" s="116" t="str">
        <f>IF('Seznam projektů'!H122="+",'Seznam projektů'!G122,"")</f>
        <v/>
      </c>
      <c r="G110" s="116" t="str">
        <f>IF('Seznam projektů'!H122=".",'Seznam projektů'!G122,"")</f>
        <v/>
      </c>
    </row>
    <row r="111" spans="2:7" ht="16.5" thickTop="1" thickBot="1" x14ac:dyDescent="0.3">
      <c r="B111" s="115">
        <f>'Seznam projektů'!C123</f>
        <v>0</v>
      </c>
      <c r="C111" s="116" t="str">
        <f>IF('Seznam projektů'!H123="x",'Seznam projektů'!G123,"")</f>
        <v/>
      </c>
      <c r="D111" s="116" t="str">
        <f>IF('Seznam projektů'!H123="z",'Seznam projektů'!G123,"")</f>
        <v/>
      </c>
      <c r="E111" s="116" t="str">
        <f>IF('Seznam projektů'!H123="*",'Seznam projektů'!G123,"")</f>
        <v/>
      </c>
      <c r="F111" s="116" t="str">
        <f>IF('Seznam projektů'!H123="+",'Seznam projektů'!G123,"")</f>
        <v/>
      </c>
      <c r="G111" s="116" t="str">
        <f>IF('Seznam projektů'!H123=".",'Seznam projektů'!G123,"")</f>
        <v/>
      </c>
    </row>
    <row r="112" spans="2:7" ht="16.5" thickTop="1" thickBot="1" x14ac:dyDescent="0.3">
      <c r="B112" s="115" t="str">
        <f>'Seznam projektů'!C124</f>
        <v>mezisoučet v kategorii A</v>
      </c>
      <c r="C112" s="116" t="str">
        <f>IF('Seznam projektů'!H124="x",'Seznam projektů'!G124,"")</f>
        <v/>
      </c>
      <c r="D112" s="116" t="str">
        <f>IF('Seznam projektů'!H124="z",'Seznam projektů'!G124,"")</f>
        <v/>
      </c>
      <c r="E112" s="116" t="str">
        <f>IF('Seznam projektů'!H124="*",'Seznam projektů'!G124,"")</f>
        <v/>
      </c>
      <c r="F112" s="116" t="str">
        <f>IF('Seznam projektů'!H124="+",'Seznam projektů'!G124,"")</f>
        <v/>
      </c>
      <c r="G112" s="116" t="str">
        <f>IF('Seznam projektů'!H124=".",'Seznam projektů'!G124,"")</f>
        <v/>
      </c>
    </row>
    <row r="113" spans="2:7" ht="16.5" thickTop="1" thickBot="1" x14ac:dyDescent="0.3">
      <c r="B113" s="115" t="str">
        <f>'Seznam projektů'!C125</f>
        <v>PD pro hřiště MŠ Horní</v>
      </c>
      <c r="C113" s="116" t="str">
        <f>IF('Seznam projektů'!H125="x",'Seznam projektů'!G125,"")</f>
        <v/>
      </c>
      <c r="D113" s="116" t="str">
        <f>IF('Seznam projektů'!H125="z",'Seznam projektů'!G125,"")</f>
        <v/>
      </c>
      <c r="E113" s="116" t="str">
        <f>IF('Seznam projektů'!H125="*",'Seznam projektů'!G125,"")</f>
        <v/>
      </c>
      <c r="F113" s="116" t="str">
        <f>IF('Seznam projektů'!H125="+",'Seznam projektů'!G125,"")</f>
        <v/>
      </c>
      <c r="G113" s="116" t="str">
        <f>IF('Seznam projektů'!H125=".",'Seznam projektů'!G125,"")</f>
        <v/>
      </c>
    </row>
    <row r="114" spans="2:7" ht="16.5" thickTop="1" thickBot="1" x14ac:dyDescent="0.3">
      <c r="B114" s="115" t="str">
        <f>'Seznam projektů'!C127</f>
        <v>Vybudování klimatizace v 2NP ZŠ</v>
      </c>
      <c r="C114" s="116" t="str">
        <f>IF('Seznam projektů'!H127="x",'Seznam projektů'!G127,"")</f>
        <v/>
      </c>
      <c r="D114" s="116" t="str">
        <f>IF('Seznam projektů'!H127="z",'Seznam projektů'!G127,"")</f>
        <v/>
      </c>
      <c r="E114" s="116" t="str">
        <f>IF('Seznam projektů'!H127="*",'Seznam projektů'!G127,"")</f>
        <v/>
      </c>
      <c r="F114" s="116" t="str">
        <f>IF('Seznam projektů'!H127="+",'Seznam projektů'!G127,"")</f>
        <v/>
      </c>
      <c r="G114" s="116" t="str">
        <f>IF('Seznam projektů'!H127=".",'Seznam projektů'!G127,"")</f>
        <v/>
      </c>
    </row>
    <row r="115" spans="2:7" ht="16.5" thickTop="1" thickBot="1" x14ac:dyDescent="0.3">
      <c r="B115" s="115" t="str">
        <f>'Seznam projektů'!C128</f>
        <v>Oprava plotové zídky a plotu u MŠ Dolní</v>
      </c>
      <c r="C115" s="116" t="str">
        <f>IF('Seznam projektů'!H128="x",'Seznam projektů'!G128,"")</f>
        <v/>
      </c>
      <c r="D115" s="116" t="str">
        <f>IF('Seznam projektů'!H128="z",'Seznam projektů'!G128,"")</f>
        <v/>
      </c>
      <c r="E115" s="116" t="str">
        <f>IF('Seznam projektů'!H128="*",'Seznam projektů'!G128,"")</f>
        <v/>
      </c>
      <c r="F115" s="116" t="str">
        <f>IF('Seznam projektů'!H128="+",'Seznam projektů'!G128,"")</f>
        <v/>
      </c>
      <c r="G115" s="116">
        <f>IF('Seznam projektů'!H128=".",'Seznam projektů'!G128,"")</f>
        <v>200000</v>
      </c>
    </row>
    <row r="116" spans="2:7" ht="25.5" thickTop="1" thickBot="1" x14ac:dyDescent="0.3">
      <c r="B116" s="115" t="str">
        <f>'Seznam projektů'!C130</f>
        <v>Oprava školkového hřiště u ZŠ a rozšíření herních prvků</v>
      </c>
      <c r="C116" s="116" t="str">
        <f>IF('Seznam projektů'!H130="x",'Seznam projektů'!G130,"")</f>
        <v/>
      </c>
      <c r="D116" s="116" t="str">
        <f>IF('Seznam projektů'!H130="z",'Seznam projektů'!G130,"")</f>
        <v/>
      </c>
      <c r="E116" s="116" t="str">
        <f>IF('Seznam projektů'!H130="*",'Seznam projektů'!G130,"")</f>
        <v/>
      </c>
      <c r="F116" s="116" t="str">
        <f>IF('Seznam projektů'!H130="+",'Seznam projektů'!G130,"")</f>
        <v/>
      </c>
      <c r="G116" s="116" t="str">
        <f>IF('Seznam projektů'!H130=".",'Seznam projektů'!G130,"")</f>
        <v/>
      </c>
    </row>
    <row r="117" spans="2:7" ht="16.5" thickTop="1" thickBot="1" x14ac:dyDescent="0.3">
      <c r="B117" s="115">
        <f>'Seznam projektů'!C131</f>
        <v>0</v>
      </c>
      <c r="C117" s="116" t="str">
        <f>IF('Seznam projektů'!H131="x",'Seznam projektů'!G131,"")</f>
        <v/>
      </c>
      <c r="D117" s="116" t="str">
        <f>IF('Seznam projektů'!H131="z",'Seznam projektů'!G131,"")</f>
        <v/>
      </c>
      <c r="E117" s="116" t="str">
        <f>IF('Seznam projektů'!H131="*",'Seznam projektů'!G131,"")</f>
        <v/>
      </c>
      <c r="F117" s="116" t="str">
        <f>IF('Seznam projektů'!H131="+",'Seznam projektů'!G131,"")</f>
        <v/>
      </c>
      <c r="G117" s="116" t="str">
        <f>IF('Seznam projektů'!H131=".",'Seznam projektů'!G131,"")</f>
        <v/>
      </c>
    </row>
    <row r="118" spans="2:7" ht="16.5" thickTop="1" thickBot="1" x14ac:dyDescent="0.3">
      <c r="B118" s="115" t="str">
        <f>'Seznam projektů'!C132</f>
        <v>Součet pro kategorie B-D</v>
      </c>
      <c r="C118" s="116" t="str">
        <f>IF('Seznam projektů'!H132="x",'Seznam projektů'!G132,"")</f>
        <v/>
      </c>
      <c r="D118" s="116" t="str">
        <f>IF('Seznam projektů'!H132="z",'Seznam projektů'!G132,"")</f>
        <v/>
      </c>
      <c r="E118" s="116" t="str">
        <f>IF('Seznam projektů'!H132="*",'Seznam projektů'!G132,"")</f>
        <v/>
      </c>
      <c r="F118" s="116" t="str">
        <f>IF('Seznam projektů'!H132="+",'Seznam projektů'!G132,"")</f>
        <v/>
      </c>
      <c r="G118" s="116" t="str">
        <f>IF('Seznam projektů'!H132=".",'Seznam projektů'!G132,"")</f>
        <v/>
      </c>
    </row>
    <row r="119" spans="2:7" ht="25.5" thickTop="1" thickBot="1" x14ac:dyDescent="0.3">
      <c r="B119" s="115" t="str">
        <f>'Seznam projektů'!C133</f>
        <v>Rozšíření sportovních prvků na "velkém hřišti" u ZŠ (ping-pong stůl)</v>
      </c>
      <c r="C119" s="116" t="str">
        <f>IF('Seznam projektů'!H133="x",'Seznam projektů'!G133,"")</f>
        <v/>
      </c>
      <c r="D119" s="116" t="str">
        <f>IF('Seznam projektů'!H133="z",'Seznam projektů'!G133,"")</f>
        <v/>
      </c>
      <c r="E119" s="116" t="str">
        <f>IF('Seznam projektů'!H133="*",'Seznam projektů'!G133,"")</f>
        <v/>
      </c>
      <c r="F119" s="116" t="str">
        <f>IF('Seznam projektů'!H133="+",'Seznam projektů'!G133,"")</f>
        <v/>
      </c>
      <c r="G119" s="116">
        <f>IF('Seznam projektů'!H133=".",'Seznam projektů'!G133,"")</f>
        <v>500000</v>
      </c>
    </row>
    <row r="120" spans="2:7" ht="16.5" thickTop="1" thickBot="1" x14ac:dyDescent="0.3">
      <c r="B120" s="115" t="str">
        <f>'Seznam projektů'!C135</f>
        <v>Opravy na budově ZŠ: fasády II. Část</v>
      </c>
      <c r="C120" s="116" t="str">
        <f>IF('Seznam projektů'!H135="x",'Seznam projektů'!G135,"")</f>
        <v/>
      </c>
      <c r="D120" s="116" t="str">
        <f>IF('Seznam projektů'!H135="z",'Seznam projektů'!G135,"")</f>
        <v/>
      </c>
      <c r="E120" s="116" t="str">
        <f>IF('Seznam projektů'!H135="*",'Seznam projektů'!G135,"")</f>
        <v/>
      </c>
      <c r="F120" s="116" t="str">
        <f>IF('Seznam projektů'!H135="+",'Seznam projektů'!G135,"")</f>
        <v/>
      </c>
      <c r="G120" s="116" t="str">
        <f>IF('Seznam projektů'!H135=".",'Seznam projektů'!G135,"")</f>
        <v/>
      </c>
    </row>
    <row r="121" spans="2:7" ht="16.5" thickTop="1" thickBot="1" x14ac:dyDescent="0.3">
      <c r="B121" s="115" t="str">
        <f>'Seznam projektů'!C142</f>
        <v>Přebudování podkroví MŠ Dolní na byty</v>
      </c>
      <c r="C121" s="116" t="str">
        <f>IF('Seznam projektů'!H142="x",'Seznam projektů'!G142,"")</f>
        <v/>
      </c>
      <c r="D121" s="116" t="str">
        <f>IF('Seznam projektů'!H142="z",'Seznam projektů'!G142,"")</f>
        <v/>
      </c>
      <c r="E121" s="116" t="str">
        <f>IF('Seznam projektů'!H142="*",'Seznam projektů'!G142,"")</f>
        <v/>
      </c>
      <c r="F121" s="116" t="str">
        <f>IF('Seznam projektů'!H142="+",'Seznam projektů'!G142,"")</f>
        <v/>
      </c>
      <c r="G121" s="116" t="str">
        <f>IF('Seznam projektů'!H142=".",'Seznam projektů'!G142,"")</f>
        <v/>
      </c>
    </row>
    <row r="122" spans="2:7" ht="16.5" thickTop="1" thickBot="1" x14ac:dyDescent="0.3">
      <c r="B122" s="115" t="str">
        <f>'Seznam projektů'!C143</f>
        <v>Rekonstrukce tělocvičny v ZŠ</v>
      </c>
      <c r="C122" s="116" t="str">
        <f>IF('Seznam projektů'!H143="x",'Seznam projektů'!G143,"")</f>
        <v/>
      </c>
      <c r="D122" s="116" t="str">
        <f>IF('Seznam projektů'!H143="z",'Seznam projektů'!G143,"")</f>
        <v/>
      </c>
      <c r="E122" s="116" t="str">
        <f>IF('Seznam projektů'!H143="*",'Seznam projektů'!G143,"")</f>
        <v/>
      </c>
      <c r="F122" s="116" t="str">
        <f>IF('Seznam projektů'!H143="+",'Seznam projektů'!G143,"")</f>
        <v/>
      </c>
      <c r="G122" s="116">
        <f>IF('Seznam projektů'!H143=".",'Seznam projektů'!G143,"")</f>
        <v>0</v>
      </c>
    </row>
    <row r="123" spans="2:7" ht="25.5" thickTop="1" thickBot="1" x14ac:dyDescent="0.3">
      <c r="B123" s="115" t="str">
        <f>'Seznam projektů'!C146</f>
        <v>Zvýšení kapacity základní školy (přístavba / nástavba)</v>
      </c>
      <c r="C123" s="116" t="str">
        <f>IF('Seznam projektů'!H146="x",'Seznam projektů'!G146,"")</f>
        <v/>
      </c>
      <c r="D123" s="116" t="str">
        <f>IF('Seznam projektů'!H146="z",'Seznam projektů'!G146,"")</f>
        <v/>
      </c>
      <c r="E123" s="116" t="str">
        <f>IF('Seznam projektů'!H146="*",'Seznam projektů'!G146,"")</f>
        <v/>
      </c>
      <c r="F123" s="116" t="str">
        <f>IF('Seznam projektů'!H146="+",'Seznam projektů'!G146,"")</f>
        <v/>
      </c>
      <c r="G123" s="116" t="str">
        <f>IF('Seznam projektů'!H146=".",'Seznam projektů'!G146,"")</f>
        <v/>
      </c>
    </row>
    <row r="124" spans="2:7" ht="25.5" thickTop="1" thickBot="1" x14ac:dyDescent="0.3">
      <c r="B124" s="115" t="str">
        <f>'Seznam projektů'!C147</f>
        <v>Zvýšení kapacity mateřské školy (přístavba / nástavba)</v>
      </c>
      <c r="C124" s="116" t="str">
        <f>IF('Seznam projektů'!H147="x",'Seznam projektů'!G147,"")</f>
        <v/>
      </c>
      <c r="D124" s="116" t="str">
        <f>IF('Seznam projektů'!H147="z",'Seznam projektů'!G147,"")</f>
        <v/>
      </c>
      <c r="E124" s="116" t="str">
        <f>IF('Seznam projektů'!H147="*",'Seznam projektů'!G147,"")</f>
        <v/>
      </c>
      <c r="F124" s="116" t="str">
        <f>IF('Seznam projektů'!H147="+",'Seznam projektů'!G147,"")</f>
        <v/>
      </c>
      <c r="G124" s="116" t="str">
        <f>IF('Seznam projektů'!H147=".",'Seznam projektů'!G147,"")</f>
        <v/>
      </c>
    </row>
    <row r="125" spans="2:7" ht="16.5" thickTop="1" thickBot="1" x14ac:dyDescent="0.3">
      <c r="B125" s="115">
        <f>'Seznam projektů'!C148</f>
        <v>0</v>
      </c>
      <c r="C125" s="116" t="str">
        <f>IF('Seznam projektů'!H148="x",'Seznam projektů'!G148,"")</f>
        <v/>
      </c>
      <c r="D125" s="116" t="str">
        <f>IF('Seznam projektů'!H148="z",'Seznam projektů'!G148,"")</f>
        <v/>
      </c>
      <c r="E125" s="116" t="str">
        <f>IF('Seznam projektů'!H148="*",'Seznam projektů'!G148,"")</f>
        <v/>
      </c>
      <c r="F125" s="116" t="str">
        <f>IF('Seznam projektů'!H148="+",'Seznam projektů'!G148,"")</f>
        <v/>
      </c>
      <c r="G125" s="116" t="str">
        <f>IF('Seznam projektů'!H148=".",'Seznam projektů'!G148,"")</f>
        <v/>
      </c>
    </row>
    <row r="126" spans="2:7" ht="16.5" thickTop="1" thickBot="1" x14ac:dyDescent="0.3">
      <c r="B126" s="115" t="str">
        <f>'Seznam projektů'!C149</f>
        <v>CENTRUM OBCE a OBECNÍ ÚŘAD</v>
      </c>
      <c r="C126" s="116" t="str">
        <f>IF('Seznam projektů'!H149="x",'Seznam projektů'!G149,"")</f>
        <v/>
      </c>
      <c r="D126" s="116" t="str">
        <f>IF('Seznam projektů'!H149="z",'Seznam projektů'!G149,"")</f>
        <v/>
      </c>
      <c r="E126" s="116" t="str">
        <f>IF('Seznam projektů'!H149="*",'Seznam projektů'!G149,"")</f>
        <v/>
      </c>
      <c r="F126" s="116" t="str">
        <f>IF('Seznam projektů'!H149="+",'Seznam projektů'!G149,"")</f>
        <v/>
      </c>
      <c r="G126" s="116" t="str">
        <f>IF('Seznam projektů'!H149=".",'Seznam projektů'!G149,"")</f>
        <v/>
      </c>
    </row>
    <row r="127" spans="2:7" ht="25.5" thickTop="1" thickBot="1" x14ac:dyDescent="0.3">
      <c r="B127" s="115" t="str">
        <f>'Seznam projektů'!C150</f>
        <v xml:space="preserve">PD na modernizaci a přestavby Zasedací místnosti </v>
      </c>
      <c r="C127" s="116" t="str">
        <f>IF('Seznam projektů'!H150="x",'Seznam projektů'!G150,"")</f>
        <v/>
      </c>
      <c r="D127" s="116" t="str">
        <f>IF('Seznam projektů'!H150="z",'Seznam projektů'!G150,"")</f>
        <v/>
      </c>
      <c r="E127" s="116" t="str">
        <f>IF('Seznam projektů'!H150="*",'Seznam projektů'!G150,"")</f>
        <v/>
      </c>
      <c r="F127" s="116" t="str">
        <f>IF('Seznam projektů'!H150="+",'Seznam projektů'!G150,"")</f>
        <v/>
      </c>
      <c r="G127" s="116" t="str">
        <f>IF('Seznam projektů'!H150=".",'Seznam projektů'!G150,"")</f>
        <v/>
      </c>
    </row>
    <row r="128" spans="2:7" ht="16.5" thickTop="1" thickBot="1" x14ac:dyDescent="0.3">
      <c r="B128" s="115" t="str">
        <f>'Seznam projektů'!C151</f>
        <v>PD na Zpevnění střechy na OÚ</v>
      </c>
      <c r="C128" s="116" t="str">
        <f>IF('Seznam projektů'!H151="x",'Seznam projektů'!G151,"")</f>
        <v/>
      </c>
      <c r="D128" s="116" t="str">
        <f>IF('Seznam projektů'!H151="z",'Seznam projektů'!G151,"")</f>
        <v/>
      </c>
      <c r="E128" s="116" t="str">
        <f>IF('Seznam projektů'!H151="*",'Seznam projektů'!G151,"")</f>
        <v/>
      </c>
      <c r="F128" s="116" t="str">
        <f>IF('Seznam projektů'!H151="+",'Seznam projektů'!G151,"")</f>
        <v/>
      </c>
      <c r="G128" s="116" t="str">
        <f>IF('Seznam projektů'!H151=".",'Seznam projektů'!G151,"")</f>
        <v/>
      </c>
    </row>
    <row r="129" spans="2:7" ht="25.5" thickTop="1" thickBot="1" x14ac:dyDescent="0.3">
      <c r="B129" s="115" t="str">
        <f>'Seznam projektů'!C152</f>
        <v>PD na revitalizace vstupu do prodejny Hruška (a okolí)</v>
      </c>
      <c r="C129" s="116" t="str">
        <f>IF('Seznam projektů'!H152="x",'Seznam projektů'!G152,"")</f>
        <v/>
      </c>
      <c r="D129" s="116" t="str">
        <f>IF('Seznam projektů'!H152="z",'Seznam projektů'!G152,"")</f>
        <v/>
      </c>
      <c r="E129" s="116" t="str">
        <f>IF('Seznam projektů'!H152="*",'Seznam projektů'!G152,"")</f>
        <v/>
      </c>
      <c r="F129" s="116" t="str">
        <f>IF('Seznam projektů'!H152="+",'Seznam projektů'!G152,"")</f>
        <v/>
      </c>
      <c r="G129" s="116" t="str">
        <f>IF('Seznam projektů'!H152=".",'Seznam projektů'!G152,"")</f>
        <v/>
      </c>
    </row>
    <row r="130" spans="2:7" ht="25.5" thickTop="1" thickBot="1" x14ac:dyDescent="0.3">
      <c r="B130" s="115" t="str">
        <f>'Seznam projektů'!C153</f>
        <v>Výměna střechy, oken a zateplení stávající Prodejny (Hrušky)</v>
      </c>
      <c r="C130" s="116" t="str">
        <f>IF('Seznam projektů'!H153="x",'Seznam projektů'!G153,"")</f>
        <v/>
      </c>
      <c r="D130" s="116">
        <f>IF('Seznam projektů'!H153="z",'Seznam projektů'!G153,"")</f>
        <v>3297657</v>
      </c>
      <c r="E130" s="116" t="str">
        <f>IF('Seznam projektů'!H153="*",'Seznam projektů'!G153,"")</f>
        <v/>
      </c>
      <c r="F130" s="116" t="str">
        <f>IF('Seznam projektů'!H153="+",'Seznam projektů'!G153,"")</f>
        <v/>
      </c>
      <c r="G130" s="116" t="str">
        <f>IF('Seznam projektů'!H153=".",'Seznam projektů'!G153,"")</f>
        <v/>
      </c>
    </row>
    <row r="131" spans="2:7" ht="16.5" thickTop="1" thickBot="1" x14ac:dyDescent="0.3">
      <c r="B131" s="115" t="str">
        <f>'Seznam projektů'!C154</f>
        <v>Zpevnění střechy na OÚ</v>
      </c>
      <c r="C131" s="116" t="str">
        <f>IF('Seznam projektů'!H154="x",'Seznam projektů'!G154,"")</f>
        <v/>
      </c>
      <c r="D131" s="116" t="str">
        <f>IF('Seznam projektů'!H154="z",'Seznam projektů'!G154,"")</f>
        <v/>
      </c>
      <c r="E131" s="116" t="str">
        <f>IF('Seznam projektů'!H154="*",'Seznam projektů'!G154,"")</f>
        <v/>
      </c>
      <c r="F131" s="116" t="str">
        <f>IF('Seznam projektů'!H154="+",'Seznam projektů'!G154,"")</f>
        <v/>
      </c>
      <c r="G131" s="116" t="str">
        <f>IF('Seznam projektů'!H154=".",'Seznam projektů'!G154,"")</f>
        <v/>
      </c>
    </row>
    <row r="132" spans="2:7" ht="25.5" thickTop="1" thickBot="1" x14ac:dyDescent="0.3">
      <c r="B132" s="115" t="str">
        <f>'Seznam projektů'!C155</f>
        <v>Dokončení výměny elektroinstalace na OÚ</v>
      </c>
      <c r="C132" s="116">
        <f>IF('Seznam projektů'!H155="x",'Seznam projektů'!G155,"")</f>
        <v>300000</v>
      </c>
      <c r="D132" s="116" t="str">
        <f>IF('Seznam projektů'!H155="z",'Seznam projektů'!G155,"")</f>
        <v/>
      </c>
      <c r="E132" s="116" t="str">
        <f>IF('Seznam projektů'!H155="*",'Seznam projektů'!G155,"")</f>
        <v/>
      </c>
      <c r="F132" s="116" t="str">
        <f>IF('Seznam projektů'!H155="+",'Seznam projektů'!G155,"")</f>
        <v/>
      </c>
      <c r="G132" s="116" t="str">
        <f>IF('Seznam projektů'!H155=".",'Seznam projektů'!G155,"")</f>
        <v/>
      </c>
    </row>
    <row r="133" spans="2:7" ht="25.5" thickTop="1" thickBot="1" x14ac:dyDescent="0.3">
      <c r="B133" s="115" t="str">
        <f>'Seznam projektů'!C156</f>
        <v xml:space="preserve">Oprava vstupních prostor do prodejny (Hrušky) vč. přístupu </v>
      </c>
      <c r="C133" s="116" t="str">
        <f>IF('Seznam projektů'!H156="x",'Seznam projektů'!G156,"")</f>
        <v/>
      </c>
      <c r="D133" s="116" t="str">
        <f>IF('Seznam projektů'!H156="z",'Seznam projektů'!G156,"")</f>
        <v/>
      </c>
      <c r="E133" s="116" t="str">
        <f>IF('Seznam projektů'!H156="*",'Seznam projektů'!G156,"")</f>
        <v/>
      </c>
      <c r="F133" s="116" t="str">
        <f>IF('Seznam projektů'!H156="+",'Seznam projektů'!G156,"")</f>
        <v/>
      </c>
      <c r="G133" s="116" t="str">
        <f>IF('Seznam projektů'!H156=".",'Seznam projektů'!G156,"")</f>
        <v/>
      </c>
    </row>
    <row r="134" spans="2:7" ht="16.5" thickTop="1" thickBot="1" x14ac:dyDescent="0.3">
      <c r="B134" s="115">
        <f>'Seznam projektů'!C157</f>
        <v>0</v>
      </c>
      <c r="C134" s="116" t="str">
        <f>IF('Seznam projektů'!H157="x",'Seznam projektů'!G157,"")</f>
        <v/>
      </c>
      <c r="D134" s="116" t="str">
        <f>IF('Seznam projektů'!H157="z",'Seznam projektů'!G157,"")</f>
        <v/>
      </c>
      <c r="E134" s="116" t="str">
        <f>IF('Seznam projektů'!H157="*",'Seznam projektů'!G157,"")</f>
        <v/>
      </c>
      <c r="F134" s="116" t="str">
        <f>IF('Seznam projektů'!H157="+",'Seznam projektů'!G157,"")</f>
        <v/>
      </c>
      <c r="G134" s="116" t="str">
        <f>IF('Seznam projektů'!H157=".",'Seznam projektů'!G157,"")</f>
        <v/>
      </c>
    </row>
    <row r="135" spans="2:7" ht="16.5" thickTop="1" thickBot="1" x14ac:dyDescent="0.3">
      <c r="B135" s="115" t="str">
        <f>'Seznam projektů'!C158</f>
        <v>mezisoučet v kategorii A</v>
      </c>
      <c r="C135" s="116" t="str">
        <f>IF('Seznam projektů'!H158="x",'Seznam projektů'!G158,"")</f>
        <v/>
      </c>
      <c r="D135" s="116" t="str">
        <f>IF('Seznam projektů'!H158="z",'Seznam projektů'!G158,"")</f>
        <v/>
      </c>
      <c r="E135" s="116" t="str">
        <f>IF('Seznam projektů'!H158="*",'Seznam projektů'!G158,"")</f>
        <v/>
      </c>
      <c r="F135" s="116" t="str">
        <f>IF('Seznam projektů'!H158="+",'Seznam projektů'!G158,"")</f>
        <v/>
      </c>
      <c r="G135" s="116" t="str">
        <f>IF('Seznam projektů'!H158=".",'Seznam projektů'!G158,"")</f>
        <v/>
      </c>
    </row>
    <row r="136" spans="2:7" ht="25.5" thickTop="1" thickBot="1" x14ac:dyDescent="0.3">
      <c r="B136" s="115" t="str">
        <f>'Seznam projektů'!C159</f>
        <v>PD - kompletní rozvody v prodejně (Hruška)</v>
      </c>
      <c r="C136" s="116" t="str">
        <f>IF('Seznam projektů'!H159="x",'Seznam projektů'!G159,"")</f>
        <v/>
      </c>
      <c r="D136" s="116" t="str">
        <f>IF('Seznam projektů'!H159="z",'Seznam projektů'!G159,"")</f>
        <v/>
      </c>
      <c r="E136" s="116" t="str">
        <f>IF('Seznam projektů'!H159="*",'Seznam projektů'!G159,"")</f>
        <v/>
      </c>
      <c r="F136" s="116" t="str">
        <f>IF('Seznam projektů'!H159="+",'Seznam projektů'!G159,"")</f>
        <v/>
      </c>
      <c r="G136" s="116" t="str">
        <f>IF('Seznam projektů'!H159=".",'Seznam projektů'!G159,"")</f>
        <v/>
      </c>
    </row>
    <row r="137" spans="2:7" ht="25.5" thickTop="1" thickBot="1" x14ac:dyDescent="0.3">
      <c r="B137" s="115" t="str">
        <f>'Seznam projektů'!C161</f>
        <v>Výměna (kompletní) elektroinstalace v prodejně (Hruška)</v>
      </c>
      <c r="C137" s="116">
        <f>IF('Seznam projektů'!H161="x",'Seznam projektů'!G161,"")</f>
        <v>450000</v>
      </c>
      <c r="D137" s="116" t="str">
        <f>IF('Seznam projektů'!H161="z",'Seznam projektů'!G161,"")</f>
        <v/>
      </c>
      <c r="E137" s="116" t="str">
        <f>IF('Seznam projektů'!H161="*",'Seznam projektů'!G161,"")</f>
        <v/>
      </c>
      <c r="F137" s="116" t="str">
        <f>IF('Seznam projektů'!H161="+",'Seznam projektů'!G161,"")</f>
        <v/>
      </c>
      <c r="G137" s="116" t="str">
        <f>IF('Seznam projektů'!H161=".",'Seznam projektů'!G161,"")</f>
        <v/>
      </c>
    </row>
    <row r="138" spans="2:7" ht="25.5" thickTop="1" thickBot="1" x14ac:dyDescent="0.3">
      <c r="B138" s="115" t="str">
        <f>'Seznam projektů'!C162</f>
        <v>Výměna kotle a navazujících rozvodů v prodejně (Hruška)</v>
      </c>
      <c r="C138" s="116" t="str">
        <f>IF('Seznam projektů'!H162="x",'Seznam projektů'!G162,"")</f>
        <v/>
      </c>
      <c r="D138" s="116" t="str">
        <f>IF('Seznam projektů'!H162="z",'Seznam projektů'!G162,"")</f>
        <v/>
      </c>
      <c r="E138" s="116" t="str">
        <f>IF('Seznam projektů'!H162="*",'Seznam projektů'!G162,"")</f>
        <v/>
      </c>
      <c r="F138" s="116" t="str">
        <f>IF('Seznam projektů'!H162="+",'Seznam projektů'!G162,"")</f>
        <v/>
      </c>
      <c r="G138" s="116" t="str">
        <f>IF('Seznam projektů'!H162=".",'Seznam projektů'!G162,"")</f>
        <v/>
      </c>
    </row>
    <row r="139" spans="2:7" ht="16.5" thickTop="1" thickBot="1" x14ac:dyDescent="0.3">
      <c r="B139" s="115">
        <f>'Seznam projektů'!C163</f>
        <v>0</v>
      </c>
      <c r="C139" s="116" t="str">
        <f>IF('Seznam projektů'!H163="x",'Seznam projektů'!G163,"")</f>
        <v/>
      </c>
      <c r="D139" s="116" t="str">
        <f>IF('Seznam projektů'!H163="z",'Seznam projektů'!G163,"")</f>
        <v/>
      </c>
      <c r="E139" s="116" t="str">
        <f>IF('Seznam projektů'!H163="*",'Seznam projektů'!G163,"")</f>
        <v/>
      </c>
      <c r="F139" s="116" t="str">
        <f>IF('Seznam projektů'!H163="+",'Seznam projektů'!G163,"")</f>
        <v/>
      </c>
      <c r="G139" s="116" t="str">
        <f>IF('Seznam projektů'!H163=".",'Seznam projektů'!G163,"")</f>
        <v/>
      </c>
    </row>
    <row r="140" spans="2:7" ht="16.5" thickTop="1" thickBot="1" x14ac:dyDescent="0.3">
      <c r="B140" s="115" t="str">
        <f>'Seznam projektů'!C164</f>
        <v>Součet pro kategorie B-D</v>
      </c>
      <c r="C140" s="116" t="str">
        <f>IF('Seznam projektů'!H164="x",'Seznam projektů'!G164,"")</f>
        <v/>
      </c>
      <c r="D140" s="116" t="str">
        <f>IF('Seznam projektů'!H164="z",'Seznam projektů'!G164,"")</f>
        <v/>
      </c>
      <c r="E140" s="116" t="str">
        <f>IF('Seznam projektů'!H164="*",'Seznam projektů'!G164,"")</f>
        <v/>
      </c>
      <c r="F140" s="116" t="str">
        <f>IF('Seznam projektů'!H164="+",'Seznam projektů'!G164,"")</f>
        <v/>
      </c>
      <c r="G140" s="116" t="str">
        <f>IF('Seznam projektů'!H164=".",'Seznam projektů'!G164,"")</f>
        <v/>
      </c>
    </row>
    <row r="141" spans="2:7" ht="16.5" thickTop="1" thickBot="1" x14ac:dyDescent="0.3">
      <c r="B141" s="115" t="str">
        <f>'Seznam projektů'!C165</f>
        <v>Výstavba FVE na prodejně (Hruška)</v>
      </c>
      <c r="C141" s="116">
        <f>IF('Seznam projektů'!H165="x",'Seznam projektů'!G165,"")</f>
        <v>1870000</v>
      </c>
      <c r="D141" s="116" t="str">
        <f>IF('Seznam projektů'!H165="z",'Seznam projektů'!G165,"")</f>
        <v/>
      </c>
      <c r="E141" s="116" t="str">
        <f>IF('Seznam projektů'!H165="*",'Seznam projektů'!G165,"")</f>
        <v/>
      </c>
      <c r="F141" s="116" t="str">
        <f>IF('Seznam projektů'!H165="+",'Seznam projektů'!G165,"")</f>
        <v/>
      </c>
      <c r="G141" s="116" t="str">
        <f>IF('Seznam projektů'!H165=".",'Seznam projektů'!G165,"")</f>
        <v/>
      </c>
    </row>
    <row r="142" spans="2:7" ht="25.5" thickTop="1" thickBot="1" x14ac:dyDescent="0.3">
      <c r="B142" s="115" t="str">
        <f>'Seznam projektů'!C167</f>
        <v>Přestavba sklepních prostor prodejny (Hruška) pro další použití</v>
      </c>
      <c r="C142" s="116" t="str">
        <f>IF('Seznam projektů'!H167="x",'Seznam projektů'!G167,"")</f>
        <v/>
      </c>
      <c r="D142" s="116" t="str">
        <f>IF('Seznam projektů'!H167="z",'Seznam projektů'!G167,"")</f>
        <v/>
      </c>
      <c r="E142" s="116" t="str">
        <f>IF('Seznam projektů'!H167="*",'Seznam projektů'!G167,"")</f>
        <v/>
      </c>
      <c r="F142" s="116" t="str">
        <f>IF('Seznam projektů'!H167="+",'Seznam projektů'!G167,"")</f>
        <v/>
      </c>
      <c r="G142" s="116" t="str">
        <f>IF('Seznam projektů'!H167=".",'Seznam projektů'!G167,"")</f>
        <v/>
      </c>
    </row>
    <row r="143" spans="2:7" ht="25.5" thickTop="1" thickBot="1" x14ac:dyDescent="0.3">
      <c r="B143" s="115" t="str">
        <f>'Seznam projektů'!C168</f>
        <v>Dobudování veřejných ploch pod OÚ, parkování a chodníků</v>
      </c>
      <c r="C143" s="116" t="str">
        <f>IF('Seznam projektů'!H168="x",'Seznam projektů'!G168,"")</f>
        <v/>
      </c>
      <c r="D143" s="116" t="str">
        <f>IF('Seznam projektů'!H168="z",'Seznam projektů'!G168,"")</f>
        <v/>
      </c>
      <c r="E143" s="116" t="str">
        <f>IF('Seznam projektů'!H168="*",'Seznam projektů'!G168,"")</f>
        <v/>
      </c>
      <c r="F143" s="116" t="str">
        <f>IF('Seznam projektů'!H168="+",'Seznam projektů'!G168,"")</f>
        <v/>
      </c>
      <c r="G143" s="116">
        <f>IF('Seznam projektů'!H168=".",'Seznam projektů'!G168,"")</f>
        <v>2000000</v>
      </c>
    </row>
    <row r="144" spans="2:7" ht="16.5" thickTop="1" thickBot="1" x14ac:dyDescent="0.3">
      <c r="B144" s="115" t="str">
        <f>'Seznam projektů'!C169</f>
        <v>Přestavba půdních prostor OÚ</v>
      </c>
      <c r="C144" s="116" t="str">
        <f>IF('Seznam projektů'!H169="x",'Seznam projektů'!G169,"")</f>
        <v/>
      </c>
      <c r="D144" s="116" t="str">
        <f>IF('Seznam projektů'!H169="z",'Seznam projektů'!G169,"")</f>
        <v/>
      </c>
      <c r="E144" s="116" t="str">
        <f>IF('Seznam projektů'!H169="*",'Seznam projektů'!G169,"")</f>
        <v/>
      </c>
      <c r="F144" s="116" t="str">
        <f>IF('Seznam projektů'!H169="+",'Seznam projektů'!G169,"")</f>
        <v/>
      </c>
      <c r="G144" s="116" t="str">
        <f>IF('Seznam projektů'!H169=".",'Seznam projektů'!G169,"")</f>
        <v/>
      </c>
    </row>
    <row r="145" spans="2:7" ht="25.5" thickTop="1" thickBot="1" x14ac:dyDescent="0.3">
      <c r="B145" s="115" t="str">
        <f>'Seznam projektů'!C170</f>
        <v>Vybudování doplňující infrastruktury okolo OÚ</v>
      </c>
      <c r="C145" s="116" t="str">
        <f>IF('Seznam projektů'!H170="x",'Seznam projektů'!G170,"")</f>
        <v/>
      </c>
      <c r="D145" s="116" t="str">
        <f>IF('Seznam projektů'!H170="z",'Seznam projektů'!G170,"")</f>
        <v/>
      </c>
      <c r="E145" s="116" t="str">
        <f>IF('Seznam projektů'!H170="*",'Seznam projektů'!G170,"")</f>
        <v/>
      </c>
      <c r="F145" s="116" t="str">
        <f>IF('Seznam projektů'!H170="+",'Seznam projektů'!G170,"")</f>
        <v/>
      </c>
      <c r="G145" s="116" t="str">
        <f>IF('Seznam projektů'!H170=".",'Seznam projektů'!G170,"")</f>
        <v/>
      </c>
    </row>
    <row r="146" spans="2:7" ht="16.5" thickTop="1" thickBot="1" x14ac:dyDescent="0.3">
      <c r="B146" s="115">
        <f>'Seznam projektů'!C171</f>
        <v>0</v>
      </c>
      <c r="C146" s="116" t="str">
        <f>IF('Seznam projektů'!H171="x",'Seznam projektů'!G171,"")</f>
        <v/>
      </c>
      <c r="D146" s="116" t="str">
        <f>IF('Seznam projektů'!H171="z",'Seznam projektů'!G171,"")</f>
        <v/>
      </c>
      <c r="E146" s="116" t="str">
        <f>IF('Seznam projektů'!H171="*",'Seznam projektů'!G171,"")</f>
        <v/>
      </c>
      <c r="F146" s="116" t="str">
        <f>IF('Seznam projektů'!H171="+",'Seznam projektů'!G171,"")</f>
        <v/>
      </c>
      <c r="G146" s="116" t="str">
        <f>IF('Seznam projektů'!H171=".",'Seznam projektů'!G171,"")</f>
        <v/>
      </c>
    </row>
    <row r="147" spans="2:7" ht="16.5" thickTop="1" thickBot="1" x14ac:dyDescent="0.3">
      <c r="B147" s="115" t="str">
        <f>'Seznam projektů'!C172</f>
        <v>VODOVODY A KANALIZACE</v>
      </c>
      <c r="C147" s="116" t="str">
        <f>IF('Seznam projektů'!H172="x",'Seznam projektů'!G172,"")</f>
        <v/>
      </c>
      <c r="D147" s="116" t="str">
        <f>IF('Seznam projektů'!H172="z",'Seznam projektů'!G172,"")</f>
        <v/>
      </c>
      <c r="E147" s="116" t="str">
        <f>IF('Seznam projektů'!H172="*",'Seznam projektů'!G172,"")</f>
        <v/>
      </c>
      <c r="F147" s="116" t="str">
        <f>IF('Seznam projektů'!H172="+",'Seznam projektů'!G172,"")</f>
        <v/>
      </c>
      <c r="G147" s="116" t="str">
        <f>IF('Seznam projektů'!H172=".",'Seznam projektů'!G172,"")</f>
        <v/>
      </c>
    </row>
    <row r="148" spans="2:7" ht="16.5" thickTop="1" thickBot="1" x14ac:dyDescent="0.3">
      <c r="B148" s="115" t="str">
        <f>'Seznam projektů'!C173</f>
        <v>PD na rozšíření a modernizaci ČOV</v>
      </c>
      <c r="C148" s="116" t="str">
        <f>IF('Seznam projektů'!H173="x",'Seznam projektů'!G173,"")</f>
        <v/>
      </c>
      <c r="D148" s="116" t="str">
        <f>IF('Seznam projektů'!H173="z",'Seznam projektů'!G173,"")</f>
        <v/>
      </c>
      <c r="E148" s="116">
        <f>IF('Seznam projektů'!H173="*",'Seznam projektů'!G173,"")</f>
        <v>400000</v>
      </c>
      <c r="F148" s="116" t="str">
        <f>IF('Seznam projektů'!H173="+",'Seznam projektů'!G173,"")</f>
        <v/>
      </c>
      <c r="G148" s="116" t="str">
        <f>IF('Seznam projektů'!H173=".",'Seznam projektů'!G173,"")</f>
        <v/>
      </c>
    </row>
    <row r="149" spans="2:7" ht="16.5" thickTop="1" thickBot="1" x14ac:dyDescent="0.3">
      <c r="B149" s="115" t="str">
        <f>'Seznam projektů'!C174</f>
        <v>PD na vodovodní řád Bytovky RCČ</v>
      </c>
      <c r="C149" s="116" t="str">
        <f>IF('Seznam projektů'!H174="x",'Seznam projektů'!G174,"")</f>
        <v/>
      </c>
      <c r="D149" s="116" t="str">
        <f>IF('Seznam projektů'!H174="z",'Seznam projektů'!G174,"")</f>
        <v/>
      </c>
      <c r="E149" s="116" t="str">
        <f>IF('Seznam projektů'!H174="*",'Seznam projektů'!G174,"")</f>
        <v/>
      </c>
      <c r="F149" s="116">
        <f>IF('Seznam projektů'!H174="+",'Seznam projektů'!G174,"")</f>
        <v>32670</v>
      </c>
      <c r="G149" s="116" t="str">
        <f>IF('Seznam projektů'!H174=".",'Seznam projektů'!G174,"")</f>
        <v/>
      </c>
    </row>
    <row r="150" spans="2:7" ht="25.5" thickTop="1" thickBot="1" x14ac:dyDescent="0.3">
      <c r="B150" s="115" t="str">
        <f>'Seznam projektů'!C175</f>
        <v>PD na Propojení vodovodního řádu pod MK5B</v>
      </c>
      <c r="C150" s="116" t="str">
        <f>IF('Seznam projektů'!H175="x",'Seznam projektů'!G175,"")</f>
        <v/>
      </c>
      <c r="D150" s="116" t="str">
        <f>IF('Seznam projektů'!H175="z",'Seznam projektů'!G175,"")</f>
        <v/>
      </c>
      <c r="E150" s="116" t="str">
        <f>IF('Seznam projektů'!H175="*",'Seznam projektů'!G175,"")</f>
        <v/>
      </c>
      <c r="F150" s="116" t="str">
        <f>IF('Seznam projektů'!H175="+",'Seznam projektů'!G175,"")</f>
        <v/>
      </c>
      <c r="G150" s="116" t="str">
        <f>IF('Seznam projektů'!H175=".",'Seznam projektů'!G175,"")</f>
        <v/>
      </c>
    </row>
    <row r="151" spans="2:7" ht="16.5" thickTop="1" thickBot="1" x14ac:dyDescent="0.3">
      <c r="B151" s="115" t="str">
        <f>'Seznam projektů'!C176</f>
        <v>PD na nové vodovodní řády do chatovišť</v>
      </c>
      <c r="C151" s="116" t="str">
        <f>IF('Seznam projektů'!H176="x",'Seznam projektů'!G176,"")</f>
        <v/>
      </c>
      <c r="D151" s="116" t="str">
        <f>IF('Seznam projektů'!H176="z",'Seznam projektů'!G176,"")</f>
        <v/>
      </c>
      <c r="E151" s="116" t="str">
        <f>IF('Seznam projektů'!H176="*",'Seznam projektů'!G176,"")</f>
        <v/>
      </c>
      <c r="F151" s="116">
        <f>IF('Seznam projektů'!H176="+",'Seznam projektů'!G176,"")</f>
        <v>150000</v>
      </c>
      <c r="G151" s="116" t="str">
        <f>IF('Seznam projektů'!H176=".",'Seznam projektů'!G176,"")</f>
        <v/>
      </c>
    </row>
    <row r="152" spans="2:7" ht="16.5" thickTop="1" thickBot="1" x14ac:dyDescent="0.3">
      <c r="B152" s="115" t="str">
        <f>'Seznam projektů'!C177</f>
        <v>Připojení bytovek u RCČ</v>
      </c>
      <c r="C152" s="116" t="str">
        <f>IF('Seznam projektů'!H177="x",'Seznam projektů'!G177,"")</f>
        <v/>
      </c>
      <c r="D152" s="116" t="str">
        <f>IF('Seznam projektů'!H177="z",'Seznam projektů'!G177,"")</f>
        <v/>
      </c>
      <c r="E152" s="116" t="str">
        <f>IF('Seznam projektů'!H177="*",'Seznam projektů'!G177,"")</f>
        <v/>
      </c>
      <c r="F152" s="116">
        <f>IF('Seznam projektů'!H177="+",'Seznam projektů'!G177,"")</f>
        <v>750000</v>
      </c>
      <c r="G152" s="116" t="str">
        <f>IF('Seznam projektů'!H177=".",'Seznam projektů'!G177,"")</f>
        <v/>
      </c>
    </row>
    <row r="153" spans="2:7" ht="16.5" thickTop="1" thickBot="1" x14ac:dyDescent="0.3">
      <c r="B153" s="115">
        <f>'Seznam projektů'!C178</f>
        <v>0</v>
      </c>
      <c r="C153" s="116" t="str">
        <f>IF('Seznam projektů'!H178="x",'Seznam projektů'!G178,"")</f>
        <v/>
      </c>
      <c r="D153" s="116" t="str">
        <f>IF('Seznam projektů'!H178="z",'Seznam projektů'!G178,"")</f>
        <v/>
      </c>
      <c r="E153" s="116" t="str">
        <f>IF('Seznam projektů'!H178="*",'Seznam projektů'!G178,"")</f>
        <v/>
      </c>
      <c r="F153" s="116" t="str">
        <f>IF('Seznam projektů'!H178="+",'Seznam projektů'!G178,"")</f>
        <v/>
      </c>
      <c r="G153" s="116" t="str">
        <f>IF('Seznam projektů'!H178=".",'Seznam projektů'!G178,"")</f>
        <v/>
      </c>
    </row>
    <row r="154" spans="2:7" ht="16.5" thickTop="1" thickBot="1" x14ac:dyDescent="0.3">
      <c r="B154" s="115" t="str">
        <f>'Seznam projektů'!C179</f>
        <v>mezisoučet v kategorii A</v>
      </c>
      <c r="C154" s="116" t="str">
        <f>IF('Seznam projektů'!H179="x",'Seznam projektů'!G179,"")</f>
        <v/>
      </c>
      <c r="D154" s="116" t="str">
        <f>IF('Seznam projektů'!H179="z",'Seznam projektů'!G179,"")</f>
        <v/>
      </c>
      <c r="E154" s="116" t="str">
        <f>IF('Seznam projektů'!H179="*",'Seznam projektů'!G179,"")</f>
        <v/>
      </c>
      <c r="F154" s="116" t="str">
        <f>IF('Seznam projektů'!H179="+",'Seznam projektů'!G179,"")</f>
        <v/>
      </c>
      <c r="G154" s="116" t="str">
        <f>IF('Seznam projektů'!H179=".",'Seznam projektů'!G179,"")</f>
        <v/>
      </c>
    </row>
    <row r="155" spans="2:7" ht="16.5" thickTop="1" thickBot="1" x14ac:dyDescent="0.3">
      <c r="B155" s="115" t="str">
        <f>'Seznam projektů'!C180</f>
        <v>PD kanalizace k TJ Sokol a Žabák</v>
      </c>
      <c r="C155" s="116" t="str">
        <f>IF('Seznam projektů'!H180="x",'Seznam projektů'!G180,"")</f>
        <v/>
      </c>
      <c r="D155" s="116" t="str">
        <f>IF('Seznam projektů'!H180="z",'Seznam projektů'!G180,"")</f>
        <v/>
      </c>
      <c r="E155" s="116" t="str">
        <f>IF('Seznam projektů'!H180="*",'Seznam projektů'!G180,"")</f>
        <v/>
      </c>
      <c r="F155" s="116" t="str">
        <f>IF('Seznam projektů'!H180="+",'Seznam projektů'!G180,"")</f>
        <v/>
      </c>
      <c r="G155" s="116" t="str">
        <f>IF('Seznam projektů'!H180=".",'Seznam projektů'!G180,"")</f>
        <v/>
      </c>
    </row>
    <row r="156" spans="2:7" ht="16.5" thickTop="1" thickBot="1" x14ac:dyDescent="0.3">
      <c r="B156" s="115" t="str">
        <f>'Seznam projektů'!C181</f>
        <v>PD kanalizace pod chodníkem k ČOV</v>
      </c>
      <c r="C156" s="116" t="str">
        <f>IF('Seznam projektů'!H181="x",'Seznam projektů'!G181,"")</f>
        <v/>
      </c>
      <c r="D156" s="116" t="str">
        <f>IF('Seznam projektů'!H181="z",'Seznam projektů'!G181,"")</f>
        <v/>
      </c>
      <c r="E156" s="116" t="str">
        <f>IF('Seznam projektů'!H181="*",'Seznam projektů'!G181,"")</f>
        <v/>
      </c>
      <c r="F156" s="116" t="str">
        <f>IF('Seznam projektů'!H181="+",'Seznam projektů'!G181,"")</f>
        <v/>
      </c>
      <c r="G156" s="116" t="str">
        <f>IF('Seznam projektů'!H181=".",'Seznam projektů'!G181,"")</f>
        <v/>
      </c>
    </row>
    <row r="157" spans="2:7" ht="16.5" thickTop="1" thickBot="1" x14ac:dyDescent="0.3">
      <c r="B157" s="115" t="str">
        <f>'Seznam projektů'!C182</f>
        <v>PD pro kanalizaci nad Kopečkem</v>
      </c>
      <c r="C157" s="116" t="str">
        <f>IF('Seznam projektů'!H182="x",'Seznam projektů'!G182,"")</f>
        <v/>
      </c>
      <c r="D157" s="116" t="str">
        <f>IF('Seznam projektů'!H182="z",'Seznam projektů'!G182,"")</f>
        <v/>
      </c>
      <c r="E157" s="116" t="str">
        <f>IF('Seznam projektů'!H182="*",'Seznam projektů'!G182,"")</f>
        <v/>
      </c>
      <c r="F157" s="116" t="str">
        <f>IF('Seznam projektů'!H182="+",'Seznam projektů'!G182,"")</f>
        <v/>
      </c>
      <c r="G157" s="116" t="str">
        <f>IF('Seznam projektů'!H182=".",'Seznam projektů'!G182,"")</f>
        <v/>
      </c>
    </row>
    <row r="158" spans="2:7" ht="16.5" thickTop="1" thickBot="1" x14ac:dyDescent="0.3">
      <c r="B158" s="115" t="str">
        <f>'Seznam projektů'!C183</f>
        <v>Kanalizace pod chodníkem k ČOV</v>
      </c>
      <c r="C158" s="116" t="str">
        <f>IF('Seznam projektů'!H183="x",'Seznam projektů'!G183,"")</f>
        <v/>
      </c>
      <c r="D158" s="116" t="str">
        <f>IF('Seznam projektů'!H183="z",'Seznam projektů'!G183,"")</f>
        <v/>
      </c>
      <c r="E158" s="116" t="str">
        <f>IF('Seznam projektů'!H183="*",'Seznam projektů'!G183,"")</f>
        <v/>
      </c>
      <c r="F158" s="116" t="str">
        <f>IF('Seznam projektů'!H183="+",'Seznam projektů'!G183,"")</f>
        <v/>
      </c>
      <c r="G158" s="116" t="str">
        <f>IF('Seznam projektů'!H183=".",'Seznam projektů'!G183,"")</f>
        <v/>
      </c>
    </row>
    <row r="159" spans="2:7" ht="16.5" thickTop="1" thickBot="1" x14ac:dyDescent="0.3">
      <c r="B159" s="115" t="str">
        <f>'Seznam projektů'!C184</f>
        <v>Vodovodní řád MK5B (130 m)</v>
      </c>
      <c r="C159" s="116" t="str">
        <f>IF('Seznam projektů'!H184="x",'Seznam projektů'!G184,"")</f>
        <v/>
      </c>
      <c r="D159" s="116" t="str">
        <f>IF('Seznam projektů'!H184="z",'Seznam projektů'!G184,"")</f>
        <v/>
      </c>
      <c r="E159" s="116" t="str">
        <f>IF('Seznam projektů'!H184="*",'Seznam projektů'!G184,"")</f>
        <v/>
      </c>
      <c r="F159" s="116" t="str">
        <f>IF('Seznam projektů'!H184="+",'Seznam projektů'!G184,"")</f>
        <v/>
      </c>
      <c r="G159" s="116" t="str">
        <f>IF('Seznam projektů'!H184=".",'Seznam projektů'!G184,"")</f>
        <v/>
      </c>
    </row>
    <row r="160" spans="2:7" ht="16.5" thickTop="1" thickBot="1" x14ac:dyDescent="0.3">
      <c r="B160" s="115">
        <f>'Seznam projektů'!C185</f>
        <v>0</v>
      </c>
      <c r="C160" s="116" t="str">
        <f>IF('Seznam projektů'!H185="x",'Seznam projektů'!G185,"")</f>
        <v/>
      </c>
      <c r="D160" s="116" t="str">
        <f>IF('Seznam projektů'!H185="z",'Seznam projektů'!G185,"")</f>
        <v/>
      </c>
      <c r="E160" s="116" t="str">
        <f>IF('Seznam projektů'!H185="*",'Seznam projektů'!G185,"")</f>
        <v/>
      </c>
      <c r="F160" s="116" t="str">
        <f>IF('Seznam projektů'!H185="+",'Seznam projektů'!G185,"")</f>
        <v/>
      </c>
      <c r="G160" s="116" t="str">
        <f>IF('Seznam projektů'!H185=".",'Seznam projektů'!G185,"")</f>
        <v/>
      </c>
    </row>
    <row r="161" spans="2:7" ht="16.5" thickTop="1" thickBot="1" x14ac:dyDescent="0.3">
      <c r="B161" s="115" t="str">
        <f>'Seznam projektů'!C186</f>
        <v>Součet pro kategorie B-D</v>
      </c>
      <c r="C161" s="116" t="str">
        <f>IF('Seznam projektů'!H186="x",'Seznam projektů'!G186,"")</f>
        <v/>
      </c>
      <c r="D161" s="116" t="str">
        <f>IF('Seznam projektů'!H186="z",'Seznam projektů'!G186,"")</f>
        <v/>
      </c>
      <c r="E161" s="116" t="str">
        <f>IF('Seznam projektů'!H186="*",'Seznam projektů'!G186,"")</f>
        <v/>
      </c>
      <c r="F161" s="116" t="str">
        <f>IF('Seznam projektů'!H186="+",'Seznam projektů'!G186,"")</f>
        <v/>
      </c>
      <c r="G161" s="116" t="str">
        <f>IF('Seznam projektů'!H186=".",'Seznam projektů'!G186,"")</f>
        <v/>
      </c>
    </row>
    <row r="162" spans="2:7" ht="25.5" thickTop="1" thickBot="1" x14ac:dyDescent="0.3">
      <c r="B162" s="115" t="str">
        <f>'Seznam projektů'!C187</f>
        <v>Příprava (PD, studiie) na Decentralizované systémy ČOV</v>
      </c>
      <c r="C162" s="116" t="str">
        <f>IF('Seznam projektů'!H187="x",'Seznam projektů'!G187,"")</f>
        <v/>
      </c>
      <c r="D162" s="116" t="str">
        <f>IF('Seznam projektů'!H187="z",'Seznam projektů'!G187,"")</f>
        <v/>
      </c>
      <c r="E162" s="116" t="str">
        <f>IF('Seznam projektů'!H187="*",'Seznam projektů'!G187,"")</f>
        <v/>
      </c>
      <c r="F162" s="116" t="str">
        <f>IF('Seznam projektů'!H187="+",'Seznam projektů'!G187,"")</f>
        <v/>
      </c>
      <c r="G162" s="116">
        <f>IF('Seznam projektů'!H187=".",'Seznam projektů'!G187,"")</f>
        <v>100000</v>
      </c>
    </row>
    <row r="163" spans="2:7" ht="25.5" thickTop="1" thickBot="1" x14ac:dyDescent="0.3">
      <c r="B163" s="115" t="str">
        <f>'Seznam projektů'!C188</f>
        <v>Vybudování vodovodního řádu - propojení pod MK5B</v>
      </c>
      <c r="C163" s="116" t="str">
        <f>IF('Seznam projektů'!H188="x",'Seznam projektů'!G188,"")</f>
        <v/>
      </c>
      <c r="D163" s="116" t="str">
        <f>IF('Seznam projektů'!H188="z",'Seznam projektů'!G188,"")</f>
        <v/>
      </c>
      <c r="E163" s="116" t="str">
        <f>IF('Seznam projektů'!H188="*",'Seznam projektů'!G188,"")</f>
        <v/>
      </c>
      <c r="F163" s="116" t="str">
        <f>IF('Seznam projektů'!H188="+",'Seznam projektů'!G188,"")</f>
        <v/>
      </c>
      <c r="G163" s="116">
        <f>IF('Seznam projektů'!H188=".",'Seznam projektů'!G188,"")</f>
        <v>1870000</v>
      </c>
    </row>
    <row r="164" spans="2:7" ht="25.5" thickTop="1" thickBot="1" x14ac:dyDescent="0.3">
      <c r="B164" s="115" t="str">
        <f>'Seznam projektů'!C189</f>
        <v>Vybudování vodovodního řádu - propojení pod MK3B - MK4B (vč. PD)</v>
      </c>
      <c r="C164" s="116" t="str">
        <f>IF('Seznam projektů'!H189="x",'Seznam projektů'!G189,"")</f>
        <v/>
      </c>
      <c r="D164" s="116" t="str">
        <f>IF('Seznam projektů'!H189="z",'Seznam projektů'!G189,"")</f>
        <v/>
      </c>
      <c r="E164" s="116" t="str">
        <f>IF('Seznam projektů'!H189="*",'Seznam projektů'!G189,"")</f>
        <v/>
      </c>
      <c r="F164" s="116" t="str">
        <f>IF('Seznam projektů'!H189="+",'Seznam projektů'!G189,"")</f>
        <v/>
      </c>
      <c r="G164" s="116" t="str">
        <f>IF('Seznam projektů'!H189=".",'Seznam projektů'!G189,"")</f>
        <v/>
      </c>
    </row>
    <row r="165" spans="2:7" ht="25.5" thickTop="1" thickBot="1" x14ac:dyDescent="0.3">
      <c r="B165" s="115" t="str">
        <f>'Seznam projektů'!C190</f>
        <v>Posílení tlaku v oblasti Pod Stolová (směr Jurášek) - ATS u MK47C/MK5B</v>
      </c>
      <c r="C165" s="116" t="str">
        <f>IF('Seznam projektů'!H190="x",'Seznam projektů'!G190,"")</f>
        <v/>
      </c>
      <c r="D165" s="116" t="str">
        <f>IF('Seznam projektů'!H190="z",'Seznam projektů'!G190,"")</f>
        <v/>
      </c>
      <c r="E165" s="116" t="str">
        <f>IF('Seznam projektů'!H190="*",'Seznam projektů'!G190,"")</f>
        <v/>
      </c>
      <c r="F165" s="116" t="str">
        <f>IF('Seznam projektů'!H190="+",'Seznam projektů'!G190,"")</f>
        <v/>
      </c>
      <c r="G165" s="116">
        <f>IF('Seznam projektů'!H190=".",'Seznam projektů'!G190,"")</f>
        <v>1100000</v>
      </c>
    </row>
    <row r="166" spans="2:7" ht="16.5" thickTop="1" thickBot="1" x14ac:dyDescent="0.3">
      <c r="B166" s="115" t="str">
        <f>'Seznam projektů'!C191</f>
        <v>Kanalizace Nad Kopečkem</v>
      </c>
      <c r="C166" s="116" t="str">
        <f>IF('Seznam projektů'!H191="x",'Seznam projektů'!G191,"")</f>
        <v/>
      </c>
      <c r="D166" s="116" t="str">
        <f>IF('Seznam projektů'!H191="z",'Seznam projektů'!G191,"")</f>
        <v/>
      </c>
      <c r="E166" s="116" t="str">
        <f>IF('Seznam projektů'!H191="*",'Seznam projektů'!G191,"")</f>
        <v/>
      </c>
      <c r="F166" s="116" t="str">
        <f>IF('Seznam projektů'!H191="+",'Seznam projektů'!G191,"")</f>
        <v/>
      </c>
      <c r="G166" s="116">
        <f>IF('Seznam projektů'!H191=".",'Seznam projektů'!G191,"")</f>
        <v>4000000</v>
      </c>
    </row>
    <row r="167" spans="2:7" ht="16.5" thickTop="1" thickBot="1" x14ac:dyDescent="0.3">
      <c r="B167" s="115" t="str">
        <f>'Seznam projektů'!C192</f>
        <v>Kanalizace k TJ Sokol a Žabák</v>
      </c>
      <c r="C167" s="116" t="str">
        <f>IF('Seznam projektů'!H192="x",'Seznam projektů'!G192,"")</f>
        <v/>
      </c>
      <c r="D167" s="116" t="str">
        <f>IF('Seznam projektů'!H192="z",'Seznam projektů'!G192,"")</f>
        <v/>
      </c>
      <c r="E167" s="116" t="str">
        <f>IF('Seznam projektů'!H192="*",'Seznam projektů'!G192,"")</f>
        <v/>
      </c>
      <c r="F167" s="116" t="str">
        <f>IF('Seznam projektů'!H192="+",'Seznam projektů'!G192,"")</f>
        <v/>
      </c>
      <c r="G167" s="116" t="str">
        <f>IF('Seznam projektů'!H192=".",'Seznam projektů'!G192,"")</f>
        <v/>
      </c>
    </row>
    <row r="168" spans="2:7" ht="16.5" thickTop="1" thickBot="1" x14ac:dyDescent="0.3">
      <c r="B168" s="115" t="str">
        <f>'Seznam projektů'!C193</f>
        <v>Decentralizované systémy ČOV (Koliby)</v>
      </c>
      <c r="C168" s="116" t="str">
        <f>IF('Seznam projektů'!H193="x",'Seznam projektů'!G193,"")</f>
        <v/>
      </c>
      <c r="D168" s="116" t="str">
        <f>IF('Seznam projektů'!H193="z",'Seznam projektů'!G193,"")</f>
        <v/>
      </c>
      <c r="E168" s="116" t="str">
        <f>IF('Seznam projektů'!H193="*",'Seznam projektů'!G193,"")</f>
        <v/>
      </c>
      <c r="F168" s="116" t="str">
        <f>IF('Seznam projektů'!H193="+",'Seznam projektů'!G193,"")</f>
        <v/>
      </c>
      <c r="G168" s="116" t="str">
        <f>IF('Seznam projektů'!H193=".",'Seznam projektů'!G193,"")</f>
        <v/>
      </c>
    </row>
    <row r="169" spans="2:7" ht="16.5" thickTop="1" thickBot="1" x14ac:dyDescent="0.3">
      <c r="B169" s="115" t="str">
        <f>'Seznam projektů'!C194</f>
        <v>Oprava vodojemu nad RCČ</v>
      </c>
      <c r="C169" s="116" t="str">
        <f>IF('Seznam projektů'!H194="x",'Seznam projektů'!G194,"")</f>
        <v/>
      </c>
      <c r="D169" s="116" t="str">
        <f>IF('Seznam projektů'!H194="z",'Seznam projektů'!G194,"")</f>
        <v/>
      </c>
      <c r="E169" s="116" t="str">
        <f>IF('Seznam projektů'!H194="*",'Seznam projektů'!G194,"")</f>
        <v/>
      </c>
      <c r="F169" s="116" t="str">
        <f>IF('Seznam projektů'!H194="+",'Seznam projektů'!G194,"")</f>
        <v/>
      </c>
      <c r="G169" s="116" t="str">
        <f>IF('Seznam projektů'!H194=".",'Seznam projektů'!G194,"")</f>
        <v/>
      </c>
    </row>
    <row r="170" spans="2:7" ht="16.5" thickTop="1" thickBot="1" x14ac:dyDescent="0.3">
      <c r="B170" s="115" t="str">
        <f>'Seznam projektů'!C195</f>
        <v>Oprava vodojemu nad ZŠ</v>
      </c>
      <c r="C170" s="116" t="str">
        <f>IF('Seznam projektů'!H195="x",'Seznam projektů'!G195,"")</f>
        <v/>
      </c>
      <c r="D170" s="116" t="str">
        <f>IF('Seznam projektů'!H195="z",'Seznam projektů'!G195,"")</f>
        <v/>
      </c>
      <c r="E170" s="116" t="str">
        <f>IF('Seznam projektů'!H195="*",'Seznam projektů'!G195,"")</f>
        <v/>
      </c>
      <c r="F170" s="116" t="str">
        <f>IF('Seznam projektů'!H195="+",'Seznam projektů'!G195,"")</f>
        <v/>
      </c>
      <c r="G170" s="116" t="str">
        <f>IF('Seznam projektů'!H195=".",'Seznam projektů'!G195,"")</f>
        <v/>
      </c>
    </row>
    <row r="171" spans="2:7" ht="16.5" thickTop="1" thickBot="1" x14ac:dyDescent="0.3">
      <c r="B171" s="115">
        <f>'Seznam projektů'!C196</f>
        <v>0</v>
      </c>
      <c r="C171" s="116" t="str">
        <f>IF('Seznam projektů'!H196="x",'Seznam projektů'!G196,"")</f>
        <v/>
      </c>
      <c r="D171" s="116" t="str">
        <f>IF('Seznam projektů'!H196="z",'Seznam projektů'!G196,"")</f>
        <v/>
      </c>
      <c r="E171" s="116" t="str">
        <f>IF('Seznam projektů'!H196="*",'Seznam projektů'!G196,"")</f>
        <v/>
      </c>
      <c r="F171" s="116" t="str">
        <f>IF('Seznam projektů'!H196="+",'Seznam projektů'!G196,"")</f>
        <v/>
      </c>
      <c r="G171" s="116" t="str">
        <f>IF('Seznam projektů'!H196=".",'Seznam projektů'!G196,"")</f>
        <v/>
      </c>
    </row>
    <row r="172" spans="2:7" ht="16.5" thickTop="1" thickBot="1" x14ac:dyDescent="0.3">
      <c r="B172" s="115">
        <f>'Seznam projektů'!C197</f>
        <v>0</v>
      </c>
      <c r="C172" s="116" t="str">
        <f>IF('Seznam projektů'!H197="x",'Seznam projektů'!G197,"")</f>
        <v/>
      </c>
      <c r="D172" s="116" t="str">
        <f>IF('Seznam projektů'!H197="z",'Seznam projektů'!G197,"")</f>
        <v/>
      </c>
      <c r="E172" s="116" t="str">
        <f>IF('Seznam projektů'!H197="*",'Seznam projektů'!G197,"")</f>
        <v/>
      </c>
      <c r="F172" s="116" t="str">
        <f>IF('Seznam projektů'!H197="+",'Seznam projektů'!G197,"")</f>
        <v/>
      </c>
      <c r="G172" s="116" t="str">
        <f>IF('Seznam projektů'!H197=".",'Seznam projektů'!G197,"")</f>
        <v/>
      </c>
    </row>
    <row r="173" spans="2:7" ht="16.5" thickTop="1" thickBot="1" x14ac:dyDescent="0.3">
      <c r="B173" s="115" t="str">
        <f>'Seznam projektů'!C198</f>
        <v>KOMUNIKACE A INFRASTRUKTURA</v>
      </c>
      <c r="C173" s="116" t="str">
        <f>IF('Seznam projektů'!H198="x",'Seznam projektů'!G198,"")</f>
        <v/>
      </c>
      <c r="D173" s="116" t="str">
        <f>IF('Seznam projektů'!H198="z",'Seznam projektů'!G198,"")</f>
        <v/>
      </c>
      <c r="E173" s="116" t="str">
        <f>IF('Seznam projektů'!H198="*",'Seznam projektů'!G198,"")</f>
        <v/>
      </c>
      <c r="F173" s="116" t="str">
        <f>IF('Seznam projektů'!H198="+",'Seznam projektů'!G198,"")</f>
        <v/>
      </c>
      <c r="G173" s="116" t="str">
        <f>IF('Seznam projektů'!H198=".",'Seznam projektů'!G198,"")</f>
        <v/>
      </c>
    </row>
    <row r="174" spans="2:7" ht="25.5" thickTop="1" thickBot="1" x14ac:dyDescent="0.3">
      <c r="B174" s="115" t="str">
        <f>'Seznam projektů'!C199</f>
        <v>PD na vybudování chodníku MŠ Dolní - Humbarek</v>
      </c>
      <c r="C174" s="116" t="str">
        <f>IF('Seznam projektů'!H199="x",'Seznam projektů'!G199,"")</f>
        <v/>
      </c>
      <c r="D174" s="116" t="str">
        <f>IF('Seznam projektů'!H199="z",'Seznam projektů'!G199,"")</f>
        <v/>
      </c>
      <c r="E174" s="116" t="str">
        <f>IF('Seznam projektů'!H199="*",'Seznam projektů'!G199,"")</f>
        <v/>
      </c>
      <c r="F174" s="116" t="str">
        <f>IF('Seznam projektů'!H199="+",'Seznam projektů'!G199,"")</f>
        <v/>
      </c>
      <c r="G174" s="116" t="str">
        <f>IF('Seznam projektů'!H199=".",'Seznam projektů'!G199,"")</f>
        <v/>
      </c>
    </row>
    <row r="175" spans="2:7" ht="16.5" thickTop="1" thickBot="1" x14ac:dyDescent="0.3">
      <c r="B175" s="115" t="str">
        <f>'Seznam projektů'!C200</f>
        <v>PD na opravu mostů (1. etapa)</v>
      </c>
      <c r="C175" s="116" t="str">
        <f>IF('Seznam projektů'!H200="x",'Seznam projektů'!G200,"")</f>
        <v/>
      </c>
      <c r="D175" s="116" t="str">
        <f>IF('Seznam projektů'!H200="z",'Seznam projektů'!G200,"")</f>
        <v/>
      </c>
      <c r="E175" s="116" t="str">
        <f>IF('Seznam projektů'!H200="*",'Seznam projektů'!G200,"")</f>
        <v/>
      </c>
      <c r="F175" s="116" t="str">
        <f>IF('Seznam projektů'!H200="+",'Seznam projektů'!G200,"")</f>
        <v/>
      </c>
      <c r="G175" s="116" t="str">
        <f>IF('Seznam projektů'!H200=".",'Seznam projektů'!G200,"")</f>
        <v/>
      </c>
    </row>
    <row r="176" spans="2:7" ht="16.5" thickTop="1" thickBot="1" x14ac:dyDescent="0.3">
      <c r="B176" s="115" t="str">
        <f>'Seznam projektů'!C201</f>
        <v>PD na propojení chodníků Kunčice - Tichá</v>
      </c>
      <c r="C176" s="116" t="str">
        <f>IF('Seznam projektů'!H201="x",'Seznam projektů'!G201,"")</f>
        <v/>
      </c>
      <c r="D176" s="116" t="str">
        <f>IF('Seznam projektů'!H201="z",'Seznam projektů'!G201,"")</f>
        <v/>
      </c>
      <c r="E176" s="116" t="str">
        <f>IF('Seznam projektů'!H201="*",'Seznam projektů'!G201,"")</f>
        <v/>
      </c>
      <c r="F176" s="116" t="str">
        <f>IF('Seznam projektů'!H201="+",'Seznam projektů'!G201,"")</f>
        <v/>
      </c>
      <c r="G176" s="116" t="str">
        <f>IF('Seznam projektů'!H201=".",'Seznam projektů'!G201,"")</f>
        <v/>
      </c>
    </row>
    <row r="177" spans="2:7" ht="25.5" thickTop="1" thickBot="1" x14ac:dyDescent="0.3">
      <c r="B177" s="115" t="str">
        <f>'Seznam projektů'!C202</f>
        <v>PD na zpevněnou krajnici Pod Stolovou (směr Jurášek)</v>
      </c>
      <c r="C177" s="116" t="str">
        <f>IF('Seznam projektů'!H202="x",'Seznam projektů'!G202,"")</f>
        <v/>
      </c>
      <c r="D177" s="116" t="str">
        <f>IF('Seznam projektů'!H202="z",'Seznam projektů'!G202,"")</f>
        <v/>
      </c>
      <c r="E177" s="116" t="str">
        <f>IF('Seznam projektů'!H202="*",'Seznam projektů'!G202,"")</f>
        <v/>
      </c>
      <c r="F177" s="116" t="str">
        <f>IF('Seznam projektů'!H202="+",'Seznam projektů'!G202,"")</f>
        <v/>
      </c>
      <c r="G177" s="116" t="str">
        <f>IF('Seznam projektů'!H202=".",'Seznam projektů'!G202,"")</f>
        <v/>
      </c>
    </row>
    <row r="178" spans="2:7" ht="16.5" thickTop="1" thickBot="1" x14ac:dyDescent="0.3">
      <c r="B178" s="115" t="str">
        <f>'Seznam projektů'!C203</f>
        <v>PD na most u č.p. 562 u lávky</v>
      </c>
      <c r="C178" s="116" t="str">
        <f>IF('Seznam projektů'!H203="x",'Seznam projektů'!G203,"")</f>
        <v/>
      </c>
      <c r="D178" s="116" t="str">
        <f>IF('Seznam projektů'!H203="z",'Seznam projektů'!G203,"")</f>
        <v/>
      </c>
      <c r="E178" s="116">
        <f>IF('Seznam projektů'!H203="*",'Seznam projektů'!G203,"")</f>
        <v>440000</v>
      </c>
      <c r="F178" s="116" t="str">
        <f>IF('Seznam projektů'!H203="+",'Seznam projektů'!G203,"")</f>
        <v/>
      </c>
      <c r="G178" s="116" t="str">
        <f>IF('Seznam projektů'!H203=".",'Seznam projektů'!G203,"")</f>
        <v/>
      </c>
    </row>
    <row r="179" spans="2:7" ht="25.5" thickTop="1" thickBot="1" x14ac:dyDescent="0.3">
      <c r="B179" s="115" t="str">
        <f>'Seznam projektů'!C204</f>
        <v>Výstavba/oprava mostu u č.p. 562 u lávky</v>
      </c>
      <c r="C179" s="116" t="str">
        <f>IF('Seznam projektů'!H204="x",'Seznam projektů'!G204,"")</f>
        <v/>
      </c>
      <c r="D179" s="116" t="str">
        <f>IF('Seznam projektů'!H204="z",'Seznam projektů'!G204,"")</f>
        <v/>
      </c>
      <c r="E179" s="116">
        <f>IF('Seznam projektů'!H204="*",'Seznam projektů'!G204,"")</f>
        <v>6784000</v>
      </c>
      <c r="F179" s="116" t="str">
        <f>IF('Seznam projektů'!H204="+",'Seznam projektů'!G204,"")</f>
        <v/>
      </c>
      <c r="G179" s="116" t="str">
        <f>IF('Seznam projektů'!H204=".",'Seznam projektů'!G204,"")</f>
        <v/>
      </c>
    </row>
    <row r="180" spans="2:7" ht="25.5" thickTop="1" thickBot="1" x14ac:dyDescent="0.3">
      <c r="B180" s="115" t="str">
        <f>'Seznam projektů'!C205</f>
        <v>Vybudování chodníku na Dolním Konci (1-2. část)</v>
      </c>
      <c r="C180" s="116">
        <f>IF('Seznam projektů'!H205="x",'Seznam projektů'!G205,"")</f>
        <v>20000000</v>
      </c>
      <c r="D180" s="116" t="str">
        <f>IF('Seznam projektů'!H205="z",'Seznam projektů'!G205,"")</f>
        <v/>
      </c>
      <c r="E180" s="116" t="str">
        <f>IF('Seznam projektů'!H205="*",'Seznam projektů'!G205,"")</f>
        <v/>
      </c>
      <c r="F180" s="116" t="str">
        <f>IF('Seznam projektů'!H205="+",'Seznam projektů'!G205,"")</f>
        <v/>
      </c>
      <c r="G180" s="116" t="str">
        <f>IF('Seznam projektů'!H205=".",'Seznam projektů'!G205,"")</f>
        <v/>
      </c>
    </row>
    <row r="181" spans="2:7" ht="25.5" thickTop="1" thickBot="1" x14ac:dyDescent="0.3">
      <c r="B181" s="115" t="str">
        <f>'Seznam projektů'!C206</f>
        <v>PD na opravy MK (75c, 21c, 5b, 58C, ÚK Maralák, Vysílač)</v>
      </c>
      <c r="C181" s="116" t="str">
        <f>IF('Seznam projektů'!H206="x",'Seznam projektů'!G206,"")</f>
        <v/>
      </c>
      <c r="D181" s="116" t="str">
        <f>IF('Seznam projektů'!H206="z",'Seznam projektů'!G206,"")</f>
        <v/>
      </c>
      <c r="E181" s="116">
        <f>IF('Seznam projektů'!H206="*",'Seznam projektů'!G206,"")</f>
        <v>270000</v>
      </c>
      <c r="F181" s="116" t="str">
        <f>IF('Seznam projektů'!H206="+",'Seznam projektů'!G206,"")</f>
        <v/>
      </c>
      <c r="G181" s="116" t="str">
        <f>IF('Seznam projektů'!H206=".",'Seznam projektů'!G206,"")</f>
        <v/>
      </c>
    </row>
    <row r="182" spans="2:7" ht="25.5" thickTop="1" thickBot="1" x14ac:dyDescent="0.3">
      <c r="B182" s="115" t="str">
        <f>'Seznam projektů'!C207</f>
        <v>MK75c (1. úsek) – Dolní Konec (od ČS ke statku)</v>
      </c>
      <c r="C182" s="116" t="str">
        <f>IF('Seznam projektů'!H207="x",'Seznam projektů'!G207,"")</f>
        <v/>
      </c>
      <c r="D182" s="116" t="str">
        <f>IF('Seznam projektů'!H207="z",'Seznam projektů'!G207,"")</f>
        <v/>
      </c>
      <c r="E182" s="116">
        <f>IF('Seznam projektů'!H207="*",'Seznam projektů'!G207,"")</f>
        <v>746000</v>
      </c>
      <c r="F182" s="116" t="str">
        <f>IF('Seznam projektů'!H207="+",'Seznam projektů'!G207,"")</f>
        <v/>
      </c>
      <c r="G182" s="116" t="str">
        <f>IF('Seznam projektů'!H207=".",'Seznam projektů'!G207,"")</f>
        <v/>
      </c>
    </row>
    <row r="183" spans="2:7" ht="25.5" thickTop="1" thickBot="1" x14ac:dyDescent="0.3">
      <c r="B183" s="115" t="str">
        <f>'Seznam projektů'!C208</f>
        <v>MK75c (3. úsek) – Dolní Konec (od viaduktu – směr rodina Sumíkova)</v>
      </c>
      <c r="C183" s="116" t="str">
        <f>IF('Seznam projektů'!H208="x",'Seznam projektů'!G208,"")</f>
        <v/>
      </c>
      <c r="D183" s="116" t="str">
        <f>IF('Seznam projektů'!H208="z",'Seznam projektů'!G208,"")</f>
        <v/>
      </c>
      <c r="E183" s="116">
        <f>IF('Seznam projektů'!H208="*",'Seznam projektů'!G208,"")</f>
        <v>2846000</v>
      </c>
      <c r="F183" s="116" t="str">
        <f>IF('Seznam projektů'!H208="+",'Seznam projektů'!G208,"")</f>
        <v/>
      </c>
      <c r="G183" s="116" t="str">
        <f>IF('Seznam projektů'!H208=".",'Seznam projektů'!G208,"")</f>
        <v/>
      </c>
    </row>
    <row r="184" spans="2:7" ht="16.5" thickTop="1" thickBot="1" x14ac:dyDescent="0.3">
      <c r="B184" s="115" t="str">
        <f>'Seznam projektů'!C209</f>
        <v>MK21c – na Kozlovice</v>
      </c>
      <c r="C184" s="116" t="str">
        <f>IF('Seznam projektů'!H209="x",'Seznam projektů'!G209,"")</f>
        <v/>
      </c>
      <c r="D184" s="116" t="str">
        <f>IF('Seznam projektů'!H209="z",'Seznam projektů'!G209,"")</f>
        <v/>
      </c>
      <c r="E184" s="116">
        <f>IF('Seznam projektů'!H209="*",'Seznam projektů'!G209,"")</f>
        <v>1395000</v>
      </c>
      <c r="F184" s="116" t="str">
        <f>IF('Seznam projektů'!H209="+",'Seznam projektů'!G209,"")</f>
        <v/>
      </c>
      <c r="G184" s="116" t="str">
        <f>IF('Seznam projektů'!H209=".",'Seznam projektů'!G209,"")</f>
        <v/>
      </c>
    </row>
    <row r="185" spans="2:7" ht="16.5" thickTop="1" thickBot="1" x14ac:dyDescent="0.3">
      <c r="B185" s="115" t="str">
        <f>'Seznam projektů'!C210</f>
        <v>MK21c – na Kozlovice k mostku</v>
      </c>
      <c r="C185" s="116" t="str">
        <f>IF('Seznam projektů'!H210="x",'Seznam projektů'!G210,"")</f>
        <v/>
      </c>
      <c r="D185" s="116" t="str">
        <f>IF('Seznam projektů'!H210="z",'Seznam projektů'!G210,"")</f>
        <v/>
      </c>
      <c r="E185" s="116">
        <f>IF('Seznam projektů'!H210="*",'Seznam projektů'!G210,"")</f>
        <v>832000</v>
      </c>
      <c r="F185" s="116" t="str">
        <f>IF('Seznam projektů'!H210="+",'Seznam projektů'!G210,"")</f>
        <v/>
      </c>
      <c r="G185" s="116" t="str">
        <f>IF('Seznam projektů'!H210=".",'Seznam projektů'!G210,"")</f>
        <v/>
      </c>
    </row>
    <row r="186" spans="2:7" ht="16.5" thickTop="1" thickBot="1" x14ac:dyDescent="0.3">
      <c r="B186" s="115" t="str">
        <f>'Seznam projektů'!C211</f>
        <v>MK5b – Maralák (hlavní úsek)</v>
      </c>
      <c r="C186" s="116" t="str">
        <f>IF('Seznam projektů'!H211="x",'Seznam projektů'!G211,"")</f>
        <v/>
      </c>
      <c r="D186" s="116" t="str">
        <f>IF('Seznam projektů'!H211="z",'Seznam projektů'!G211,"")</f>
        <v/>
      </c>
      <c r="E186" s="116">
        <f>IF('Seznam projektů'!H211="*",'Seznam projektů'!G211,"")</f>
        <v>2841000</v>
      </c>
      <c r="F186" s="116" t="str">
        <f>IF('Seznam projektů'!H211="+",'Seznam projektů'!G211,"")</f>
        <v/>
      </c>
      <c r="G186" s="116" t="str">
        <f>IF('Seznam projektů'!H211=".",'Seznam projektů'!G211,"")</f>
        <v/>
      </c>
    </row>
    <row r="187" spans="2:7" ht="16.5" thickTop="1" thickBot="1" x14ac:dyDescent="0.3">
      <c r="B187" s="115" t="str">
        <f>'Seznam projektů'!C212</f>
        <v>ÚK – Maralák (směr k p. Bílkovi)</v>
      </c>
      <c r="C187" s="116" t="str">
        <f>IF('Seznam projektů'!H212="x",'Seznam projektů'!G212,"")</f>
        <v/>
      </c>
      <c r="D187" s="116" t="str">
        <f>IF('Seznam projektů'!H212="z",'Seznam projektů'!G212,"")</f>
        <v/>
      </c>
      <c r="E187" s="116">
        <f>IF('Seznam projektů'!H212="*",'Seznam projektů'!G212,"")</f>
        <v>2398000</v>
      </c>
      <c r="F187" s="116" t="str">
        <f>IF('Seznam projektů'!H212="+",'Seznam projektů'!G212,"")</f>
        <v/>
      </c>
      <c r="G187" s="116" t="str">
        <f>IF('Seznam projektů'!H212=".",'Seznam projektů'!G212,"")</f>
        <v/>
      </c>
    </row>
    <row r="188" spans="2:7" ht="16.5" thickTop="1" thickBot="1" x14ac:dyDescent="0.3">
      <c r="B188" s="115" t="str">
        <f>'Seznam projektů'!C213</f>
        <v>ÚK – Horní Konec (u MK58c)</v>
      </c>
      <c r="C188" s="116" t="str">
        <f>IF('Seznam projektů'!H213="x",'Seznam projektů'!G213,"")</f>
        <v/>
      </c>
      <c r="D188" s="116" t="str">
        <f>IF('Seznam projektů'!H213="z",'Seznam projektů'!G213,"")</f>
        <v/>
      </c>
      <c r="E188" s="116">
        <f>IF('Seznam projektů'!H213="*",'Seznam projektů'!G213,"")</f>
        <v>1061000</v>
      </c>
      <c r="F188" s="116" t="str">
        <f>IF('Seznam projektů'!H213="+",'Seznam projektů'!G213,"")</f>
        <v/>
      </c>
      <c r="G188" s="116" t="str">
        <f>IF('Seznam projektů'!H213=".",'Seznam projektů'!G213,"")</f>
        <v/>
      </c>
    </row>
    <row r="189" spans="2:7" ht="16.5" thickTop="1" thickBot="1" x14ac:dyDescent="0.3">
      <c r="B189" s="115" t="str">
        <f>'Seznam projektů'!C214</f>
        <v>ÚK – na Vysílač (od MK34c po rozcestí)</v>
      </c>
      <c r="C189" s="116" t="str">
        <f>IF('Seznam projektů'!H214="x",'Seznam projektů'!G214,"")</f>
        <v/>
      </c>
      <c r="D189" s="116" t="str">
        <f>IF('Seznam projektů'!H214="z",'Seznam projektů'!G214,"")</f>
        <v/>
      </c>
      <c r="E189" s="116">
        <f>IF('Seznam projektů'!H214="*",'Seznam projektů'!G214,"")</f>
        <v>531000</v>
      </c>
      <c r="F189" s="116" t="str">
        <f>IF('Seznam projektů'!H214="+",'Seznam projektů'!G214,"")</f>
        <v/>
      </c>
      <c r="G189" s="116" t="str">
        <f>IF('Seznam projektů'!H214=".",'Seznam projektů'!G214,"")</f>
        <v/>
      </c>
    </row>
    <row r="190" spans="2:7" ht="25.5" thickTop="1" thickBot="1" x14ac:dyDescent="0.3">
      <c r="B190" s="115" t="str">
        <f>'Seznam projektů'!C215</f>
        <v>Opravy komunikací zástřikem (pačmatikem)</v>
      </c>
      <c r="C190" s="116" t="str">
        <f>IF('Seznam projektů'!H215="x",'Seznam projektů'!G215,"")</f>
        <v/>
      </c>
      <c r="D190" s="116" t="str">
        <f>IF('Seznam projektů'!H215="z",'Seznam projektů'!G215,"")</f>
        <v/>
      </c>
      <c r="E190" s="116" t="str">
        <f>IF('Seznam projektů'!H215="*",'Seznam projektů'!G215,"")</f>
        <v/>
      </c>
      <c r="F190" s="116" t="str">
        <f>IF('Seznam projektů'!H215="+",'Seznam projektů'!G215,"")</f>
        <v/>
      </c>
      <c r="G190" s="116" t="str">
        <f>IF('Seznam projektů'!H215=".",'Seznam projektů'!G215,"")</f>
        <v/>
      </c>
    </row>
    <row r="191" spans="2:7" ht="25.5" thickTop="1" thickBot="1" x14ac:dyDescent="0.3">
      <c r="B191" s="115" t="str">
        <f>'Seznam projektů'!C216</f>
        <v>Vybudování odvodňovacích prvků - žlaby, svodnice, kanály</v>
      </c>
      <c r="C191" s="116" t="str">
        <f>IF('Seznam projektů'!H216="x",'Seznam projektů'!G216,"")</f>
        <v/>
      </c>
      <c r="D191" s="116" t="str">
        <f>IF('Seznam projektů'!H216="z",'Seznam projektů'!G216,"")</f>
        <v/>
      </c>
      <c r="E191" s="116">
        <f>IF('Seznam projektů'!H216="*",'Seznam projektů'!G216,"")</f>
        <v>450000</v>
      </c>
      <c r="F191" s="116" t="str">
        <f>IF('Seznam projektů'!H216="+",'Seznam projektů'!G216,"")</f>
        <v/>
      </c>
      <c r="G191" s="116" t="str">
        <f>IF('Seznam projektů'!H216=".",'Seznam projektů'!G216,"")</f>
        <v/>
      </c>
    </row>
    <row r="192" spans="2:7" ht="16.5" thickTop="1" thickBot="1" x14ac:dyDescent="0.3">
      <c r="B192" s="115" t="str">
        <f>'Seznam projektů'!C217</f>
        <v>Zpevnění břehu Bílé Tichávky</v>
      </c>
      <c r="C192" s="116" t="str">
        <f>IF('Seznam projektů'!H217="x",'Seznam projektů'!G217,"")</f>
        <v/>
      </c>
      <c r="D192" s="116" t="str">
        <f>IF('Seznam projektů'!H217="z",'Seznam projektů'!G217,"")</f>
        <v/>
      </c>
      <c r="E192" s="116">
        <f>IF('Seznam projektů'!H217="*",'Seznam projektů'!G217,"")</f>
        <v>864000</v>
      </c>
      <c r="F192" s="116" t="str">
        <f>IF('Seznam projektů'!H217="+",'Seznam projektů'!G217,"")</f>
        <v/>
      </c>
      <c r="G192" s="116" t="str">
        <f>IF('Seznam projektů'!H217=".",'Seznam projektů'!G217,"")</f>
        <v/>
      </c>
    </row>
    <row r="193" spans="2:7" ht="16.5" thickTop="1" thickBot="1" x14ac:dyDescent="0.3">
      <c r="B193" s="115">
        <f>'Seznam projektů'!C218</f>
        <v>0</v>
      </c>
      <c r="C193" s="116" t="str">
        <f>IF('Seznam projektů'!H218="x",'Seznam projektů'!G218,"")</f>
        <v/>
      </c>
      <c r="D193" s="116" t="str">
        <f>IF('Seznam projektů'!H218="z",'Seznam projektů'!G218,"")</f>
        <v/>
      </c>
      <c r="E193" s="116" t="str">
        <f>IF('Seznam projektů'!H218="*",'Seznam projektů'!G218,"")</f>
        <v/>
      </c>
      <c r="F193" s="116" t="str">
        <f>IF('Seznam projektů'!H218="+",'Seznam projektů'!G218,"")</f>
        <v/>
      </c>
      <c r="G193" s="116" t="str">
        <f>IF('Seznam projektů'!H218=".",'Seznam projektů'!G218,"")</f>
        <v/>
      </c>
    </row>
    <row r="194" spans="2:7" ht="16.5" thickTop="1" thickBot="1" x14ac:dyDescent="0.3">
      <c r="B194" s="115" t="str">
        <f>'Seznam projektů'!C219</f>
        <v>mezisoučet v kategorii A</v>
      </c>
      <c r="C194" s="116" t="str">
        <f>IF('Seznam projektů'!H219="x",'Seznam projektů'!G219,"")</f>
        <v/>
      </c>
      <c r="D194" s="116" t="str">
        <f>IF('Seznam projektů'!H219="z",'Seznam projektů'!G219,"")</f>
        <v/>
      </c>
      <c r="E194" s="116" t="str">
        <f>IF('Seznam projektů'!H219="*",'Seznam projektů'!G219,"")</f>
        <v/>
      </c>
      <c r="F194" s="116" t="str">
        <f>IF('Seznam projektů'!H219="+",'Seznam projektů'!G219,"")</f>
        <v/>
      </c>
      <c r="G194" s="116" t="str">
        <f>IF('Seznam projektů'!H219=".",'Seznam projektů'!G219,"")</f>
        <v/>
      </c>
    </row>
    <row r="195" spans="2:7" ht="16.5" thickTop="1" thickBot="1" x14ac:dyDescent="0.3">
      <c r="B195" s="115" t="str">
        <f>'Seznam projektů'!C220</f>
        <v>PD na propojení chodníků Kunčice - Tichá</v>
      </c>
      <c r="C195" s="116" t="str">
        <f>IF('Seznam projektů'!H220="x",'Seznam projektů'!G220,"")</f>
        <v/>
      </c>
      <c r="D195" s="116" t="str">
        <f>IF('Seznam projektů'!H220="z",'Seznam projektů'!G220,"")</f>
        <v/>
      </c>
      <c r="E195" s="116" t="str">
        <f>IF('Seznam projektů'!H220="*",'Seznam projektů'!G220,"")</f>
        <v/>
      </c>
      <c r="F195" s="116" t="str">
        <f>IF('Seznam projektů'!H220="+",'Seznam projektů'!G220,"")</f>
        <v/>
      </c>
      <c r="G195" s="116" t="str">
        <f>IF('Seznam projektů'!H220=".",'Seznam projektů'!G220,"")</f>
        <v/>
      </c>
    </row>
    <row r="196" spans="2:7" ht="16.5" thickTop="1" thickBot="1" x14ac:dyDescent="0.3">
      <c r="B196" s="115" t="str">
        <f>'Seznam projektů'!C221</f>
        <v>PD na prodloužení chodníku D17</v>
      </c>
      <c r="C196" s="116" t="str">
        <f>IF('Seznam projektů'!H221="x",'Seznam projektů'!G221,"")</f>
        <v/>
      </c>
      <c r="D196" s="116" t="str">
        <f>IF('Seznam projektů'!H221="z",'Seznam projektů'!G221,"")</f>
        <v/>
      </c>
      <c r="E196" s="116" t="str">
        <f>IF('Seznam projektů'!H221="*",'Seznam projektů'!G221,"")</f>
        <v/>
      </c>
      <c r="F196" s="116" t="str">
        <f>IF('Seznam projektů'!H221="+",'Seznam projektů'!G221,"")</f>
        <v/>
      </c>
      <c r="G196" s="116" t="str">
        <f>IF('Seznam projektů'!H221=".",'Seznam projektů'!G221,"")</f>
        <v/>
      </c>
    </row>
    <row r="197" spans="2:7" ht="16.5" thickTop="1" thickBot="1" x14ac:dyDescent="0.3">
      <c r="B197" s="115" t="str">
        <f>'Seznam projektů'!C222</f>
        <v>PD na lávku u č.p. 157</v>
      </c>
      <c r="C197" s="116" t="str">
        <f>IF('Seznam projektů'!H222="x",'Seznam projektů'!G222,"")</f>
        <v/>
      </c>
      <c r="D197" s="116" t="str">
        <f>IF('Seznam projektů'!H222="z",'Seznam projektů'!G222,"")</f>
        <v/>
      </c>
      <c r="E197" s="116">
        <f>IF('Seznam projektů'!H222="*",'Seznam projektů'!G222,"")</f>
        <v>282000</v>
      </c>
      <c r="F197" s="116" t="str">
        <f>IF('Seznam projektů'!H222="+",'Seznam projektů'!G222,"")</f>
        <v/>
      </c>
      <c r="G197" s="116" t="str">
        <f>IF('Seznam projektů'!H222=".",'Seznam projektů'!G222,"")</f>
        <v/>
      </c>
    </row>
    <row r="198" spans="2:7" ht="16.5" thickTop="1" thickBot="1" x14ac:dyDescent="0.3">
      <c r="B198" s="115" t="str">
        <f>'Seznam projektů'!C223</f>
        <v>Výstavba lávky u č.p. 157</v>
      </c>
      <c r="C198" s="116" t="str">
        <f>IF('Seznam projektů'!H223="x",'Seznam projektů'!G223,"")</f>
        <v/>
      </c>
      <c r="D198" s="116" t="str">
        <f>IF('Seznam projektů'!H223="z",'Seznam projektů'!G223,"")</f>
        <v/>
      </c>
      <c r="E198" s="116">
        <f>IF('Seznam projektů'!H223="*",'Seznam projektů'!G223,"")</f>
        <v>4476000</v>
      </c>
      <c r="F198" s="116" t="str">
        <f>IF('Seznam projektů'!H223="+",'Seznam projektů'!G223,"")</f>
        <v/>
      </c>
      <c r="G198" s="116" t="str">
        <f>IF('Seznam projektů'!H223=".",'Seznam projektů'!G223,"")</f>
        <v/>
      </c>
    </row>
    <row r="199" spans="2:7" ht="16.5" thickTop="1" thickBot="1" x14ac:dyDescent="0.3">
      <c r="B199" s="115" t="str">
        <f>'Seznam projektů'!C224</f>
        <v>PD na most u č.p. 576</v>
      </c>
      <c r="C199" s="116" t="str">
        <f>IF('Seznam projektů'!H224="x",'Seznam projektů'!G224,"")</f>
        <v/>
      </c>
      <c r="D199" s="116" t="str">
        <f>IF('Seznam projektů'!H224="z",'Seznam projektů'!G224,"")</f>
        <v/>
      </c>
      <c r="E199" s="116">
        <f>IF('Seznam projektů'!H224="*",'Seznam projektů'!G224,"")</f>
        <v>726000</v>
      </c>
      <c r="F199" s="116" t="str">
        <f>IF('Seznam projektů'!H224="+",'Seznam projektů'!G224,"")</f>
        <v/>
      </c>
      <c r="G199" s="116" t="str">
        <f>IF('Seznam projektů'!H224=".",'Seznam projektů'!G224,"")</f>
        <v/>
      </c>
    </row>
    <row r="200" spans="2:7" ht="16.5" thickTop="1" thickBot="1" x14ac:dyDescent="0.3">
      <c r="B200" s="115" t="str">
        <f>'Seznam projektů'!C225</f>
        <v>Výstavba mostu u č.p. 576</v>
      </c>
      <c r="C200" s="116" t="str">
        <f>IF('Seznam projektů'!H225="x",'Seznam projektů'!G225,"")</f>
        <v/>
      </c>
      <c r="D200" s="116" t="str">
        <f>IF('Seznam projektů'!H225="z",'Seznam projektů'!G225,"")</f>
        <v/>
      </c>
      <c r="E200" s="116">
        <f>IF('Seznam projektů'!H225="*",'Seznam projektů'!G225,"")</f>
        <v>10846000</v>
      </c>
      <c r="F200" s="116" t="str">
        <f>IF('Seznam projektů'!H225="+",'Seznam projektů'!G225,"")</f>
        <v/>
      </c>
      <c r="G200" s="116" t="str">
        <f>IF('Seznam projektů'!H225=".",'Seznam projektů'!G225,"")</f>
        <v/>
      </c>
    </row>
    <row r="201" spans="2:7" ht="25.5" thickTop="1" thickBot="1" x14ac:dyDescent="0.3">
      <c r="B201" s="115" t="str">
        <f>'Seznam projektů'!C226</f>
        <v>MK5b a MK55c – Maralák (u č.p. 696, nájezd + zatáčka)</v>
      </c>
      <c r="C201" s="116" t="str">
        <f>IF('Seznam projektů'!H226="x",'Seznam projektů'!G226,"")</f>
        <v/>
      </c>
      <c r="D201" s="116" t="str">
        <f>IF('Seznam projektů'!H226="z",'Seznam projektů'!G226,"")</f>
        <v/>
      </c>
      <c r="E201" s="116" t="str">
        <f>IF('Seznam projektů'!H226="*",'Seznam projektů'!G226,"")</f>
        <v/>
      </c>
      <c r="F201" s="116" t="str">
        <f>IF('Seznam projektů'!H226="+",'Seznam projektů'!G226,"")</f>
        <v/>
      </c>
      <c r="G201" s="116" t="str">
        <f>IF('Seznam projektů'!H226=".",'Seznam projektů'!G226,"")</f>
        <v/>
      </c>
    </row>
    <row r="202" spans="2:7" ht="25.5" thickTop="1" thickBot="1" x14ac:dyDescent="0.3">
      <c r="B202" s="115" t="str">
        <f>'Seznam projektů'!C227</f>
        <v>Vybudování chodníku na Dolním Konci (3. část)</v>
      </c>
      <c r="C202" s="116" t="str">
        <f>IF('Seznam projektů'!H227="x",'Seznam projektů'!G227,"")</f>
        <v/>
      </c>
      <c r="D202" s="116">
        <f>IF('Seznam projektů'!H227="z",'Seznam projektů'!G227,"")</f>
        <v>11400000</v>
      </c>
      <c r="E202" s="116" t="str">
        <f>IF('Seznam projektů'!H227="*",'Seznam projektů'!G227,"")</f>
        <v/>
      </c>
      <c r="F202" s="116" t="str">
        <f>IF('Seznam projektů'!H227="+",'Seznam projektů'!G227,"")</f>
        <v/>
      </c>
      <c r="G202" s="116" t="str">
        <f>IF('Seznam projektů'!H227=".",'Seznam projektů'!G227,"")</f>
        <v/>
      </c>
    </row>
    <row r="203" spans="2:7" ht="16.5" thickTop="1" thickBot="1" x14ac:dyDescent="0.3">
      <c r="B203" s="115">
        <f>'Seznam projektů'!C228</f>
        <v>0</v>
      </c>
      <c r="C203" s="116" t="str">
        <f>IF('Seznam projektů'!H228="x",'Seznam projektů'!G228,"")</f>
        <v/>
      </c>
      <c r="D203" s="116" t="str">
        <f>IF('Seznam projektů'!H228="z",'Seznam projektů'!G228,"")</f>
        <v/>
      </c>
      <c r="E203" s="116" t="str">
        <f>IF('Seznam projektů'!H228="*",'Seznam projektů'!G228,"")</f>
        <v/>
      </c>
      <c r="F203" s="116" t="str">
        <f>IF('Seznam projektů'!H228="+",'Seznam projektů'!G228,"")</f>
        <v/>
      </c>
      <c r="G203" s="116" t="str">
        <f>IF('Seznam projektů'!H228=".",'Seznam projektů'!G228,"")</f>
        <v/>
      </c>
    </row>
    <row r="204" spans="2:7" ht="16.5" thickTop="1" thickBot="1" x14ac:dyDescent="0.3">
      <c r="B204" s="115" t="str">
        <f>'Seznam projektů'!C229</f>
        <v>Součet pro kategorie B-D</v>
      </c>
      <c r="C204" s="116" t="str">
        <f>IF('Seznam projektů'!H229="x",'Seznam projektů'!G229,"")</f>
        <v/>
      </c>
      <c r="D204" s="116" t="str">
        <f>IF('Seznam projektů'!H229="z",'Seznam projektů'!G229,"")</f>
        <v/>
      </c>
      <c r="E204" s="116" t="str">
        <f>IF('Seznam projektů'!H229="*",'Seznam projektů'!G229,"")</f>
        <v/>
      </c>
      <c r="F204" s="116" t="str">
        <f>IF('Seznam projektů'!H229="+",'Seznam projektů'!G229,"")</f>
        <v/>
      </c>
      <c r="G204" s="116" t="str">
        <f>IF('Seznam projektů'!H229=".",'Seznam projektů'!G229,"")</f>
        <v/>
      </c>
    </row>
    <row r="205" spans="2:7" ht="25.5" thickTop="1" thickBot="1" x14ac:dyDescent="0.3">
      <c r="B205" s="115" t="str">
        <f>'Seznam projektů'!C230</f>
        <v>Vybudování chodníku na dolním konci (4. část)</v>
      </c>
      <c r="C205" s="116" t="str">
        <f>IF('Seznam projektů'!H230="x",'Seznam projektů'!G230,"")</f>
        <v/>
      </c>
      <c r="D205" s="116">
        <f>IF('Seznam projektů'!H230="z",'Seznam projektů'!G230,"")</f>
        <v>7240000</v>
      </c>
      <c r="E205" s="116" t="str">
        <f>IF('Seznam projektů'!H230="*",'Seznam projektů'!G230,"")</f>
        <v/>
      </c>
      <c r="F205" s="116" t="str">
        <f>IF('Seznam projektů'!H230="+",'Seznam projektů'!G230,"")</f>
        <v/>
      </c>
      <c r="G205" s="116" t="str">
        <f>IF('Seznam projektů'!H230=".",'Seznam projektů'!G230,"")</f>
        <v/>
      </c>
    </row>
    <row r="206" spans="2:7" ht="25.5" thickTop="1" thickBot="1" x14ac:dyDescent="0.3">
      <c r="B206" s="115" t="str">
        <f>'Seznam projektů'!C231</f>
        <v>PD na vybudování chodníku Humbarek - směr Frenštát</v>
      </c>
      <c r="C206" s="116" t="str">
        <f>IF('Seznam projektů'!H231="x",'Seznam projektů'!G231,"")</f>
        <v/>
      </c>
      <c r="D206" s="116" t="str">
        <f>IF('Seznam projektů'!H231="z",'Seznam projektů'!G231,"")</f>
        <v/>
      </c>
      <c r="E206" s="116" t="str">
        <f>IF('Seznam projektů'!H231="*",'Seznam projektů'!G231,"")</f>
        <v/>
      </c>
      <c r="F206" s="116" t="str">
        <f>IF('Seznam projektů'!H231="+",'Seznam projektů'!G231,"")</f>
        <v/>
      </c>
      <c r="G206" s="116" t="str">
        <f>IF('Seznam projektů'!H231=".",'Seznam projektů'!G231,"")</f>
        <v/>
      </c>
    </row>
    <row r="207" spans="2:7" ht="25.5" thickTop="1" thickBot="1" x14ac:dyDescent="0.3">
      <c r="B207" s="115" t="str">
        <f>'Seznam projektů'!C232</f>
        <v>Vybudování chodníku MŠ Dolní - Humbarek</v>
      </c>
      <c r="C207" s="116" t="str">
        <f>IF('Seznam projektů'!H232="x",'Seznam projektů'!G232,"")</f>
        <v/>
      </c>
      <c r="D207" s="116" t="str">
        <f>IF('Seznam projektů'!H232="z",'Seznam projektů'!G232,"")</f>
        <v/>
      </c>
      <c r="E207" s="116">
        <f>IF('Seznam projektů'!H232="*",'Seznam projektů'!G232,"")</f>
        <v>10000000</v>
      </c>
      <c r="F207" s="116" t="str">
        <f>IF('Seznam projektů'!H232="+",'Seznam projektů'!G232,"")</f>
        <v/>
      </c>
      <c r="G207" s="116" t="str">
        <f>IF('Seznam projektů'!H232=".",'Seznam projektů'!G232,"")</f>
        <v/>
      </c>
    </row>
    <row r="208" spans="2:7" ht="16.5" thickTop="1" thickBot="1" x14ac:dyDescent="0.3">
      <c r="B208" s="115" t="str">
        <f>'Seznam projektů'!C233</f>
        <v>PD na most u č.p. 172</v>
      </c>
      <c r="C208" s="116" t="str">
        <f>IF('Seznam projektů'!H233="x",'Seznam projektů'!G233,"")</f>
        <v/>
      </c>
      <c r="D208" s="116" t="str">
        <f>IF('Seznam projektů'!H233="z",'Seznam projektů'!G233,"")</f>
        <v/>
      </c>
      <c r="E208" s="116">
        <f>IF('Seznam projektů'!H233="*",'Seznam projektů'!G233,"")</f>
        <v>503000</v>
      </c>
      <c r="F208" s="116" t="str">
        <f>IF('Seznam projektů'!H233="+",'Seznam projektů'!G233,"")</f>
        <v/>
      </c>
      <c r="G208" s="116" t="str">
        <f>IF('Seznam projektů'!H233=".",'Seznam projektů'!G233,"")</f>
        <v/>
      </c>
    </row>
    <row r="209" spans="2:7" ht="16.5" thickTop="1" thickBot="1" x14ac:dyDescent="0.3">
      <c r="B209" s="115" t="str">
        <f>'Seznam projektů'!C234</f>
        <v>Výstavba/oprava mostu u č.p. 172</v>
      </c>
      <c r="C209" s="116" t="str">
        <f>IF('Seznam projektů'!H234="x",'Seznam projektů'!G234,"")</f>
        <v/>
      </c>
      <c r="D209" s="116" t="str">
        <f>IF('Seznam projektů'!H234="z",'Seznam projektů'!G234,"")</f>
        <v/>
      </c>
      <c r="E209" s="116">
        <f>IF('Seznam projektů'!H234="*",'Seznam projektů'!G234,"")</f>
        <v>7650000</v>
      </c>
      <c r="F209" s="116" t="str">
        <f>IF('Seznam projektů'!H234="+",'Seznam projektů'!G234,"")</f>
        <v/>
      </c>
      <c r="G209" s="116" t="str">
        <f>IF('Seznam projektů'!H234=".",'Seznam projektů'!G234,"")</f>
        <v/>
      </c>
    </row>
    <row r="210" spans="2:7" ht="16.5" thickTop="1" thickBot="1" x14ac:dyDescent="0.3">
      <c r="B210" s="115" t="str">
        <f>'Seznam projektů'!C235</f>
        <v>PD na lávku u č.p. 157</v>
      </c>
      <c r="C210" s="116" t="str">
        <f>IF('Seznam projektů'!H235="x",'Seznam projektů'!G235,"")</f>
        <v/>
      </c>
      <c r="D210" s="116" t="str">
        <f>IF('Seznam projektů'!H235="z",'Seznam projektů'!G235,"")</f>
        <v/>
      </c>
      <c r="E210" s="116">
        <f>IF('Seznam projektů'!H235="*",'Seznam projektů'!G235,"")</f>
        <v>282000</v>
      </c>
      <c r="F210" s="116" t="str">
        <f>IF('Seznam projektů'!H235="+",'Seznam projektů'!G235,"")</f>
        <v/>
      </c>
      <c r="G210" s="116" t="str">
        <f>IF('Seznam projektů'!H235=".",'Seznam projektů'!G235,"")</f>
        <v/>
      </c>
    </row>
    <row r="211" spans="2:7" ht="16.5" thickTop="1" thickBot="1" x14ac:dyDescent="0.3">
      <c r="B211" s="115" t="str">
        <f>'Seznam projektů'!C236</f>
        <v>Výstavba lávky u č.p. 157</v>
      </c>
      <c r="C211" s="116" t="str">
        <f>IF('Seznam projektů'!H236="x",'Seznam projektů'!G236,"")</f>
        <v/>
      </c>
      <c r="D211" s="116" t="str">
        <f>IF('Seznam projektů'!H236="z",'Seznam projektů'!G236,"")</f>
        <v/>
      </c>
      <c r="E211" s="116">
        <f>IF('Seznam projektů'!H236="*",'Seznam projektů'!G236,"")</f>
        <v>4476000</v>
      </c>
      <c r="F211" s="116" t="str">
        <f>IF('Seznam projektů'!H236="+",'Seznam projektů'!G236,"")</f>
        <v/>
      </c>
      <c r="G211" s="116" t="str">
        <f>IF('Seznam projektů'!H236=".",'Seznam projektů'!G236,"")</f>
        <v/>
      </c>
    </row>
    <row r="212" spans="2:7" ht="16.5" thickTop="1" thickBot="1" x14ac:dyDescent="0.3">
      <c r="B212" s="115" t="str">
        <f>'Seznam projektů'!C237</f>
        <v>PD na most u č.p. 576</v>
      </c>
      <c r="C212" s="116" t="str">
        <f>IF('Seznam projektů'!H237="x",'Seznam projektů'!G237,"")</f>
        <v/>
      </c>
      <c r="D212" s="116" t="str">
        <f>IF('Seznam projektů'!H237="z",'Seznam projektů'!G237,"")</f>
        <v/>
      </c>
      <c r="E212" s="116">
        <f>IF('Seznam projektů'!H237="*",'Seznam projektů'!G237,"")</f>
        <v>726000</v>
      </c>
      <c r="F212" s="116" t="str">
        <f>IF('Seznam projektů'!H237="+",'Seznam projektů'!G237,"")</f>
        <v/>
      </c>
      <c r="G212" s="116" t="str">
        <f>IF('Seznam projektů'!H237=".",'Seznam projektů'!G237,"")</f>
        <v/>
      </c>
    </row>
    <row r="213" spans="2:7" ht="16.5" thickTop="1" thickBot="1" x14ac:dyDescent="0.3">
      <c r="B213" s="115" t="str">
        <f>'Seznam projektů'!C238</f>
        <v>Výstavba mostu u č.p. 576</v>
      </c>
      <c r="C213" s="116" t="str">
        <f>IF('Seznam projektů'!H238="x",'Seznam projektů'!G238,"")</f>
        <v/>
      </c>
      <c r="D213" s="116" t="str">
        <f>IF('Seznam projektů'!H238="z",'Seznam projektů'!G238,"")</f>
        <v/>
      </c>
      <c r="E213" s="116">
        <f>IF('Seznam projektů'!H238="*",'Seznam projektů'!G238,"")</f>
        <v>10846000</v>
      </c>
      <c r="F213" s="116" t="str">
        <f>IF('Seznam projektů'!H238="+",'Seznam projektů'!G238,"")</f>
        <v/>
      </c>
      <c r="G213" s="116" t="str">
        <f>IF('Seznam projektů'!H238=".",'Seznam projektů'!G238,"")</f>
        <v/>
      </c>
    </row>
    <row r="214" spans="2:7" ht="16.5" thickTop="1" thickBot="1" x14ac:dyDescent="0.3">
      <c r="B214" s="115" t="str">
        <f>'Seznam projektů'!C239</f>
        <v>PD na most u č.p. 775</v>
      </c>
      <c r="C214" s="116" t="str">
        <f>IF('Seznam projektů'!H239="x",'Seznam projektů'!G239,"")</f>
        <v/>
      </c>
      <c r="D214" s="116" t="str">
        <f>IF('Seznam projektů'!H239="z",'Seznam projektů'!G239,"")</f>
        <v/>
      </c>
      <c r="E214" s="116">
        <f>IF('Seznam projektů'!H239="*",'Seznam projektů'!G239,"")</f>
        <v>646000</v>
      </c>
      <c r="F214" s="116" t="str">
        <f>IF('Seznam projektů'!H239="+",'Seznam projektů'!G239,"")</f>
        <v/>
      </c>
      <c r="G214" s="116" t="str">
        <f>IF('Seznam projektů'!H239=".",'Seznam projektů'!G239,"")</f>
        <v/>
      </c>
    </row>
    <row r="215" spans="2:7" ht="16.5" thickTop="1" thickBot="1" x14ac:dyDescent="0.3">
      <c r="B215" s="115" t="str">
        <f>'Seznam projektů'!C240</f>
        <v>Výstavba mostu u č.p. 775</v>
      </c>
      <c r="C215" s="116" t="str">
        <f>IF('Seznam projektů'!H240="x",'Seznam projektů'!G240,"")</f>
        <v/>
      </c>
      <c r="D215" s="116" t="str">
        <f>IF('Seznam projektů'!H240="z",'Seznam projektů'!G240,"")</f>
        <v/>
      </c>
      <c r="E215" s="116">
        <f>IF('Seznam projektů'!H240="*",'Seznam projektů'!G240,"")</f>
        <v>8886000</v>
      </c>
      <c r="F215" s="116" t="str">
        <f>IF('Seznam projektů'!H240="+",'Seznam projektů'!G240,"")</f>
        <v/>
      </c>
      <c r="G215" s="116" t="str">
        <f>IF('Seznam projektů'!H240=".",'Seznam projektů'!G240,"")</f>
        <v/>
      </c>
    </row>
    <row r="216" spans="2:7" ht="16.5" thickTop="1" thickBot="1" x14ac:dyDescent="0.3">
      <c r="B216" s="115" t="str">
        <f>'Seznam projektů'!C241</f>
        <v>PD na propustek pro Žlabový potok</v>
      </c>
      <c r="C216" s="116" t="str">
        <f>IF('Seznam projektů'!H241="x",'Seznam projektů'!G241,"")</f>
        <v/>
      </c>
      <c r="D216" s="116" t="str">
        <f>IF('Seznam projektů'!H241="z",'Seznam projektů'!G241,"")</f>
        <v/>
      </c>
      <c r="E216" s="116">
        <f>IF('Seznam projektů'!H241="*",'Seznam projektů'!G241,"")</f>
        <v>542000</v>
      </c>
      <c r="F216" s="116" t="str">
        <f>IF('Seznam projektů'!H241="+",'Seznam projektů'!G241,"")</f>
        <v/>
      </c>
      <c r="G216" s="116" t="str">
        <f>IF('Seznam projektů'!H241=".",'Seznam projektů'!G241,"")</f>
        <v/>
      </c>
    </row>
    <row r="217" spans="2:7" ht="16.5" thickTop="1" thickBot="1" x14ac:dyDescent="0.3">
      <c r="B217" s="115" t="str">
        <f>'Seznam projektů'!C242</f>
        <v>Výstavba propustku pro Žlabový potok</v>
      </c>
      <c r="C217" s="116" t="str">
        <f>IF('Seznam projektů'!H242="x",'Seznam projektů'!G242,"")</f>
        <v/>
      </c>
      <c r="D217" s="116" t="str">
        <f>IF('Seznam projektů'!H242="z",'Seznam projektů'!G242,"")</f>
        <v/>
      </c>
      <c r="E217" s="116">
        <f>IF('Seznam projektů'!H242="*",'Seznam projektů'!G242,"")</f>
        <v>15529000</v>
      </c>
      <c r="F217" s="116" t="str">
        <f>IF('Seznam projektů'!H242="+",'Seznam projektů'!G242,"")</f>
        <v/>
      </c>
      <c r="G217" s="116" t="str">
        <f>IF('Seznam projektů'!H242=".",'Seznam projektů'!G242,"")</f>
        <v/>
      </c>
    </row>
    <row r="218" spans="2:7" ht="16.5" thickTop="1" thickBot="1" x14ac:dyDescent="0.3">
      <c r="B218" s="115" t="str">
        <f>'Seznam projektů'!C243</f>
        <v>PD na most u hřiště TJ Sokol</v>
      </c>
      <c r="C218" s="116" t="str">
        <f>IF('Seznam projektů'!H243="x",'Seznam projektů'!G243,"")</f>
        <v/>
      </c>
      <c r="D218" s="116" t="str">
        <f>IF('Seznam projektů'!H243="z",'Seznam projektů'!G243,"")</f>
        <v/>
      </c>
      <c r="E218" s="116">
        <f>IF('Seznam projektů'!H243="*",'Seznam projektů'!G243,"")</f>
        <v>440000</v>
      </c>
      <c r="F218" s="116" t="str">
        <f>IF('Seznam projektů'!H243="+",'Seznam projektů'!G243,"")</f>
        <v/>
      </c>
      <c r="G218" s="116" t="str">
        <f>IF('Seznam projektů'!H243=".",'Seznam projektů'!G243,"")</f>
        <v/>
      </c>
    </row>
    <row r="219" spans="2:7" ht="16.5" thickTop="1" thickBot="1" x14ac:dyDescent="0.3">
      <c r="B219" s="115" t="str">
        <f>'Seznam projektů'!C244</f>
        <v>Výstavba/oprava mostu u hřiště TJ Sokol</v>
      </c>
      <c r="C219" s="116" t="str">
        <f>IF('Seznam projektů'!H244="x",'Seznam projektů'!G244,"")</f>
        <v/>
      </c>
      <c r="D219" s="116" t="str">
        <f>IF('Seznam projektů'!H244="z",'Seznam projektů'!G244,"")</f>
        <v/>
      </c>
      <c r="E219" s="116">
        <f>IF('Seznam projektů'!H244="*",'Seznam projektů'!G244,"")</f>
        <v>7013000</v>
      </c>
      <c r="F219" s="116" t="str">
        <f>IF('Seznam projektů'!H244="+",'Seznam projektů'!G244,"")</f>
        <v/>
      </c>
      <c r="G219" s="116" t="str">
        <f>IF('Seznam projektů'!H244=".",'Seznam projektů'!G244,"")</f>
        <v/>
      </c>
    </row>
    <row r="220" spans="2:7" ht="25.5" thickTop="1" thickBot="1" x14ac:dyDescent="0.3">
      <c r="B220" s="115" t="str">
        <f>'Seznam projektů'!C245</f>
        <v>Příprava na PD na opravy a výměnu asfaltových chodníků</v>
      </c>
      <c r="C220" s="116" t="str">
        <f>IF('Seznam projektů'!H245="x",'Seznam projektů'!G245,"")</f>
        <v/>
      </c>
      <c r="D220" s="116" t="str">
        <f>IF('Seznam projektů'!H245="z",'Seznam projektů'!G245,"")</f>
        <v/>
      </c>
      <c r="E220" s="116" t="str">
        <f>IF('Seznam projektů'!H245="*",'Seznam projektů'!G245,"")</f>
        <v/>
      </c>
      <c r="F220" s="116" t="str">
        <f>IF('Seznam projektů'!H245="+",'Seznam projektů'!G245,"")</f>
        <v/>
      </c>
      <c r="G220" s="116" t="str">
        <f>IF('Seznam projektů'!H245=".",'Seznam projektů'!G245,"")</f>
        <v/>
      </c>
    </row>
    <row r="221" spans="2:7" ht="16.5" thickTop="1" thickBot="1" x14ac:dyDescent="0.3">
      <c r="B221" s="115" t="str">
        <f>'Seznam projektů'!C246</f>
        <v>PD na most u č.p. 30</v>
      </c>
      <c r="C221" s="116" t="str">
        <f>IF('Seznam projektů'!H246="x",'Seznam projektů'!G246,"")</f>
        <v/>
      </c>
      <c r="D221" s="116" t="str">
        <f>IF('Seznam projektů'!H246="z",'Seznam projektů'!G246,"")</f>
        <v/>
      </c>
      <c r="E221" s="116" t="str">
        <f>IF('Seznam projektů'!H246="*",'Seznam projektů'!G246,"")</f>
        <v/>
      </c>
      <c r="F221" s="116" t="str">
        <f>IF('Seznam projektů'!H246="+",'Seznam projektů'!G246,"")</f>
        <v/>
      </c>
      <c r="G221" s="116" t="str">
        <f>IF('Seznam projektů'!H246=".",'Seznam projektů'!G246,"")</f>
        <v/>
      </c>
    </row>
    <row r="222" spans="2:7" ht="16.5" thickTop="1" thickBot="1" x14ac:dyDescent="0.3">
      <c r="B222" s="115" t="str">
        <f>'Seznam projektů'!C247</f>
        <v>Oprava mostu u č.p. 30</v>
      </c>
      <c r="C222" s="116" t="str">
        <f>IF('Seznam projektů'!H247="x",'Seznam projektů'!G247,"")</f>
        <v/>
      </c>
      <c r="D222" s="116" t="str">
        <f>IF('Seznam projektů'!H247="z",'Seznam projektů'!G247,"")</f>
        <v/>
      </c>
      <c r="E222" s="116" t="str">
        <f>IF('Seznam projektů'!H247="*",'Seznam projektů'!G247,"")</f>
        <v/>
      </c>
      <c r="F222" s="116" t="str">
        <f>IF('Seznam projektů'!H247="+",'Seznam projektů'!G247,"")</f>
        <v/>
      </c>
      <c r="G222" s="116" t="str">
        <f>IF('Seznam projektů'!H247=".",'Seznam projektů'!G247,"")</f>
        <v/>
      </c>
    </row>
    <row r="223" spans="2:7" ht="25.5" thickTop="1" thickBot="1" x14ac:dyDescent="0.3">
      <c r="B223" s="115" t="str">
        <f>'Seznam projektů'!C248</f>
        <v>MK83c – Dolní Konec (u pana Závodného)</v>
      </c>
      <c r="C223" s="116" t="str">
        <f>IF('Seznam projektů'!H248="x",'Seznam projektů'!G248,"")</f>
        <v/>
      </c>
      <c r="D223" s="116" t="str">
        <f>IF('Seznam projektů'!H248="z",'Seznam projektů'!G248,"")</f>
        <v/>
      </c>
      <c r="E223" s="116" t="str">
        <f>IF('Seznam projektů'!H248="*",'Seznam projektů'!G248,"")</f>
        <v/>
      </c>
      <c r="F223" s="116" t="str">
        <f>IF('Seznam projektů'!H248="+",'Seznam projektů'!G248,"")</f>
        <v/>
      </c>
      <c r="G223" s="116" t="str">
        <f>IF('Seznam projektů'!H248=".",'Seznam projektů'!G248,"")</f>
        <v/>
      </c>
    </row>
    <row r="224" spans="2:7" ht="16.5" thickTop="1" thickBot="1" x14ac:dyDescent="0.3">
      <c r="B224" s="115" t="str">
        <f>'Seznam projektů'!C249</f>
        <v>MK40c – Horní Konec (k panu Zelovi)</v>
      </c>
      <c r="C224" s="116" t="str">
        <f>IF('Seznam projektů'!H249="x",'Seznam projektů'!G249,"")</f>
        <v/>
      </c>
      <c r="D224" s="116" t="str">
        <f>IF('Seznam projektů'!H249="z",'Seznam projektů'!G249,"")</f>
        <v/>
      </c>
      <c r="E224" s="116" t="str">
        <f>IF('Seznam projektů'!H249="*",'Seznam projektů'!G249,"")</f>
        <v/>
      </c>
      <c r="F224" s="116" t="str">
        <f>IF('Seznam projektů'!H249="+",'Seznam projektů'!G249,"")</f>
        <v/>
      </c>
      <c r="G224" s="116" t="str">
        <f>IF('Seznam projektů'!H249=".",'Seznam projektů'!G249,"")</f>
        <v/>
      </c>
    </row>
    <row r="225" spans="2:7" ht="16.5" thickTop="1" thickBot="1" x14ac:dyDescent="0.3">
      <c r="B225" s="115" t="str">
        <f>'Seznam projektů'!C250</f>
        <v>MK47c – Pod Stolovou (u ev. č. 444)</v>
      </c>
      <c r="C225" s="116" t="str">
        <f>IF('Seznam projektů'!H250="x",'Seznam projektů'!G250,"")</f>
        <v/>
      </c>
      <c r="D225" s="116" t="str">
        <f>IF('Seznam projektů'!H250="z",'Seznam projektů'!G250,"")</f>
        <v/>
      </c>
      <c r="E225" s="116" t="str">
        <f>IF('Seznam projektů'!H250="*",'Seznam projektů'!G250,"")</f>
        <v/>
      </c>
      <c r="F225" s="116" t="str">
        <f>IF('Seznam projektů'!H250="+",'Seznam projektů'!G250,"")</f>
        <v/>
      </c>
      <c r="G225" s="116" t="str">
        <f>IF('Seznam projektů'!H250=".",'Seznam projektů'!G250,"")</f>
        <v/>
      </c>
    </row>
    <row r="226" spans="2:7" ht="16.5" thickTop="1" thickBot="1" x14ac:dyDescent="0.3">
      <c r="B226" s="115" t="str">
        <f>'Seznam projektů'!C251</f>
        <v>ÚK – TJ Sokol (příjezdy a plac)</v>
      </c>
      <c r="C226" s="116" t="str">
        <f>IF('Seznam projektů'!H251="x",'Seznam projektů'!G251,"")</f>
        <v/>
      </c>
      <c r="D226" s="116" t="str">
        <f>IF('Seznam projektů'!H251="z",'Seznam projektů'!G251,"")</f>
        <v/>
      </c>
      <c r="E226" s="116" t="str">
        <f>IF('Seznam projektů'!H251="*",'Seznam projektů'!G251,"")</f>
        <v/>
      </c>
      <c r="F226" s="116" t="str">
        <f>IF('Seznam projektů'!H251="+",'Seznam projektů'!G251,"")</f>
        <v/>
      </c>
      <c r="G226" s="116" t="str">
        <f>IF('Seznam projektů'!H251=".",'Seznam projektů'!G251,"")</f>
        <v/>
      </c>
    </row>
    <row r="227" spans="2:7" ht="25.5" thickTop="1" thickBot="1" x14ac:dyDescent="0.3">
      <c r="B227" s="115" t="str">
        <f>'Seznam projektů'!C252</f>
        <v>ÚK – k penzionu Tabášek (od zatáčky k č.p. 439)</v>
      </c>
      <c r="C227" s="116" t="str">
        <f>IF('Seznam projektů'!H252="x",'Seznam projektů'!G252,"")</f>
        <v/>
      </c>
      <c r="D227" s="116" t="str">
        <f>IF('Seznam projektů'!H252="z",'Seznam projektů'!G252,"")</f>
        <v/>
      </c>
      <c r="E227" s="116" t="str">
        <f>IF('Seznam projektů'!H252="*",'Seznam projektů'!G252,"")</f>
        <v/>
      </c>
      <c r="F227" s="116" t="str">
        <f>IF('Seznam projektů'!H252="+",'Seznam projektů'!G252,"")</f>
        <v/>
      </c>
      <c r="G227" s="116" t="str">
        <f>IF('Seznam projektů'!H252=".",'Seznam projektů'!G252,"")</f>
        <v/>
      </c>
    </row>
    <row r="228" spans="2:7" ht="25.5" thickTop="1" thickBot="1" x14ac:dyDescent="0.3">
      <c r="B228" s="115" t="str">
        <f>'Seznam projektů'!C253</f>
        <v>MK41c – Na Zámeček (od křižovatky po novou sjezdnici)</v>
      </c>
      <c r="C228" s="116" t="str">
        <f>IF('Seznam projektů'!H253="x",'Seznam projektů'!G253,"")</f>
        <v/>
      </c>
      <c r="D228" s="116" t="str">
        <f>IF('Seznam projektů'!H253="z",'Seznam projektů'!G253,"")</f>
        <v/>
      </c>
      <c r="E228" s="116" t="str">
        <f>IF('Seznam projektů'!H253="*",'Seznam projektů'!G253,"")</f>
        <v/>
      </c>
      <c r="F228" s="116" t="str">
        <f>IF('Seznam projektů'!H253="+",'Seznam projektů'!G253,"")</f>
        <v/>
      </c>
      <c r="G228" s="116" t="str">
        <f>IF('Seznam projektů'!H253=".",'Seznam projektů'!G253,"")</f>
        <v/>
      </c>
    </row>
    <row r="229" spans="2:7" ht="25.5" thickTop="1" thickBot="1" x14ac:dyDescent="0.3">
      <c r="B229" s="115" t="str">
        <f>'Seznam projektů'!C254</f>
        <v>MK41c – Na Zámeček (od zatáčky – na Zámeček)</v>
      </c>
      <c r="C229" s="116" t="str">
        <f>IF('Seznam projektů'!H254="x",'Seznam projektů'!G254,"")</f>
        <v/>
      </c>
      <c r="D229" s="116" t="str">
        <f>IF('Seznam projektů'!H254="z",'Seznam projektů'!G254,"")</f>
        <v/>
      </c>
      <c r="E229" s="116" t="str">
        <f>IF('Seznam projektů'!H254="*",'Seznam projektů'!G254,"")</f>
        <v/>
      </c>
      <c r="F229" s="116" t="str">
        <f>IF('Seznam projektů'!H254="+",'Seznam projektů'!G254,"")</f>
        <v/>
      </c>
      <c r="G229" s="116" t="str">
        <f>IF('Seznam projektů'!H254=".",'Seznam projektů'!G254,"")</f>
        <v/>
      </c>
    </row>
    <row r="230" spans="2:7" ht="25.5" thickTop="1" thickBot="1" x14ac:dyDescent="0.3">
      <c r="B230" s="115" t="str">
        <f>'Seznam projektů'!C255</f>
        <v>Prodloužení chodníku D17 vč. lávky a prostoru před kostelem</v>
      </c>
      <c r="C230" s="116" t="str">
        <f>IF('Seznam projektů'!H255="x",'Seznam projektů'!G255,"")</f>
        <v/>
      </c>
      <c r="D230" s="116" t="str">
        <f>IF('Seznam projektů'!H255="z",'Seznam projektů'!G255,"")</f>
        <v/>
      </c>
      <c r="E230" s="116" t="str">
        <f>IF('Seznam projektů'!H255="*",'Seznam projektů'!G255,"")</f>
        <v/>
      </c>
      <c r="F230" s="116" t="str">
        <f>IF('Seznam projektů'!H255="+",'Seznam projektů'!G255,"")</f>
        <v/>
      </c>
      <c r="G230" s="116" t="str">
        <f>IF('Seznam projektů'!H255=".",'Seznam projektů'!G255,"")</f>
        <v/>
      </c>
    </row>
    <row r="231" spans="2:7" ht="16.5" thickTop="1" thickBot="1" x14ac:dyDescent="0.3">
      <c r="B231" s="115" t="str">
        <f>'Seznam projektů'!C256</f>
        <v>Propojení chodníků Kunčice - Tichá</v>
      </c>
      <c r="C231" s="116" t="str">
        <f>IF('Seznam projektů'!H256="x",'Seznam projektů'!G256,"")</f>
        <v/>
      </c>
      <c r="D231" s="116" t="str">
        <f>IF('Seznam projektů'!H256="z",'Seznam projektů'!G256,"")</f>
        <v/>
      </c>
      <c r="E231" s="116" t="str">
        <f>IF('Seznam projektů'!H256="*",'Seznam projektů'!G256,"")</f>
        <v/>
      </c>
      <c r="F231" s="116" t="str">
        <f>IF('Seznam projektů'!H256="+",'Seznam projektů'!G256,"")</f>
        <v/>
      </c>
      <c r="G231" s="116" t="str">
        <f>IF('Seznam projektů'!H256=".",'Seznam projektů'!G256,"")</f>
        <v/>
      </c>
    </row>
    <row r="232" spans="2:7" ht="16.5" thickTop="1" thickBot="1" x14ac:dyDescent="0.3">
      <c r="B232" s="115">
        <f>'Seznam projektů'!C257</f>
        <v>0</v>
      </c>
      <c r="C232" s="116" t="str">
        <f>IF('Seznam projektů'!H257="x",'Seznam projektů'!G257,"")</f>
        <v/>
      </c>
      <c r="D232" s="116" t="str">
        <f>IF('Seznam projektů'!H257="z",'Seznam projektů'!G257,"")</f>
        <v/>
      </c>
      <c r="E232" s="116" t="str">
        <f>IF('Seznam projektů'!H257="*",'Seznam projektů'!G257,"")</f>
        <v/>
      </c>
      <c r="F232" s="116" t="str">
        <f>IF('Seznam projektů'!H257="+",'Seznam projektů'!G257,"")</f>
        <v/>
      </c>
      <c r="G232" s="116" t="str">
        <f>IF('Seznam projektů'!H257=".",'Seznam projektů'!G257,"")</f>
        <v/>
      </c>
    </row>
    <row r="233" spans="2:7" ht="16.5" thickTop="1" thickBot="1" x14ac:dyDescent="0.3">
      <c r="B233" s="115" t="str">
        <f>'Seznam projektů'!C258</f>
        <v>DŮLEŽITÝ MOVITÝ MAJETEK</v>
      </c>
      <c r="C233" s="116" t="str">
        <f>IF('Seznam projektů'!H258="x",'Seznam projektů'!G258,"")</f>
        <v/>
      </c>
      <c r="D233" s="116" t="str">
        <f>IF('Seznam projektů'!H258="z",'Seznam projektů'!G258,"")</f>
        <v/>
      </c>
      <c r="E233" s="116" t="str">
        <f>IF('Seznam projektů'!H258="*",'Seznam projektů'!G258,"")</f>
        <v/>
      </c>
      <c r="F233" s="116" t="str">
        <f>IF('Seznam projektů'!H258="+",'Seznam projektů'!G258,"")</f>
        <v/>
      </c>
      <c r="G233" s="116" t="str">
        <f>IF('Seznam projektů'!H258=".",'Seznam projektů'!G258,"")</f>
        <v/>
      </c>
    </row>
    <row r="234" spans="2:7" ht="16.5" thickTop="1" thickBot="1" x14ac:dyDescent="0.3">
      <c r="B234" s="115" t="str">
        <f>'Seznam projektů'!C259</f>
        <v>Pořízení malotraktoru New Holland</v>
      </c>
      <c r="C234" s="116">
        <f>IF('Seznam projektů'!H259="x",'Seznam projektů'!G259,"")</f>
        <v>735075</v>
      </c>
      <c r="D234" s="116" t="str">
        <f>IF('Seznam projektů'!H259="z",'Seznam projektů'!G259,"")</f>
        <v/>
      </c>
      <c r="E234" s="116" t="str">
        <f>IF('Seznam projektů'!H259="*",'Seznam projektů'!G259,"")</f>
        <v/>
      </c>
      <c r="F234" s="116" t="str">
        <f>IF('Seznam projektů'!H259="+",'Seznam projektů'!G259,"")</f>
        <v/>
      </c>
      <c r="G234" s="116" t="str">
        <f>IF('Seznam projektů'!H259=".",'Seznam projektů'!G259,"")</f>
        <v/>
      </c>
    </row>
    <row r="235" spans="2:7" ht="16.5" thickTop="1" thickBot="1" x14ac:dyDescent="0.3">
      <c r="B235" s="115">
        <f>'Seznam projektů'!C260</f>
        <v>0</v>
      </c>
      <c r="C235" s="116" t="str">
        <f>IF('Seznam projektů'!H260="x",'Seznam projektů'!G260,"")</f>
        <v/>
      </c>
      <c r="D235" s="116" t="str">
        <f>IF('Seznam projektů'!H260="z",'Seznam projektů'!G260,"")</f>
        <v/>
      </c>
      <c r="E235" s="116" t="str">
        <f>IF('Seznam projektů'!H260="*",'Seznam projektů'!G260,"")</f>
        <v/>
      </c>
      <c r="F235" s="116" t="str">
        <f>IF('Seznam projektů'!H260="+",'Seznam projektů'!G260,"")</f>
        <v/>
      </c>
      <c r="G235" s="116" t="str">
        <f>IF('Seznam projektů'!H260=".",'Seznam projektů'!G260,"")</f>
        <v/>
      </c>
    </row>
    <row r="236" spans="2:7" ht="16.5" thickTop="1" thickBot="1" x14ac:dyDescent="0.3">
      <c r="B236" s="115" t="str">
        <f>'Seznam projektů'!C261</f>
        <v>mezisoučet v kategorii A</v>
      </c>
      <c r="C236" s="116" t="str">
        <f>IF('Seznam projektů'!H261="x",'Seznam projektů'!G261,"")</f>
        <v/>
      </c>
      <c r="D236" s="116" t="str">
        <f>IF('Seznam projektů'!H261="z",'Seznam projektů'!G261,"")</f>
        <v/>
      </c>
      <c r="E236" s="116" t="str">
        <f>IF('Seznam projektů'!H261="*",'Seznam projektů'!G261,"")</f>
        <v/>
      </c>
      <c r="F236" s="116" t="str">
        <f>IF('Seznam projektů'!H261="+",'Seznam projektů'!G261,"")</f>
        <v/>
      </c>
      <c r="G236" s="116" t="str">
        <f>IF('Seznam projektů'!H261=".",'Seznam projektů'!G261,"")</f>
        <v/>
      </c>
    </row>
    <row r="237" spans="2:7" ht="16.5" thickTop="1" thickBot="1" x14ac:dyDescent="0.3">
      <c r="B237" s="115" t="str">
        <f>'Seznam projektů'!C262</f>
        <v>Pořízení elektroauta v kat. L7E</v>
      </c>
      <c r="C237" s="116" t="str">
        <f>IF('Seznam projektů'!H262="x",'Seznam projektů'!G262,"")</f>
        <v/>
      </c>
      <c r="D237" s="116">
        <f>IF('Seznam projektů'!H262="z",'Seznam projektů'!G262,"")</f>
        <v>175000</v>
      </c>
      <c r="E237" s="116" t="str">
        <f>IF('Seznam projektů'!H262="*",'Seznam projektů'!G262,"")</f>
        <v/>
      </c>
      <c r="F237" s="116" t="str">
        <f>IF('Seznam projektů'!H262="+",'Seznam projektů'!G262,"")</f>
        <v/>
      </c>
      <c r="G237" s="116" t="str">
        <f>IF('Seznam projektů'!H262=".",'Seznam projektů'!G262,"")</f>
        <v/>
      </c>
    </row>
    <row r="238" spans="2:7" ht="16.5" thickTop="1" thickBot="1" x14ac:dyDescent="0.3">
      <c r="B238" s="115">
        <f>'Seznam projektů'!C263</f>
        <v>0</v>
      </c>
      <c r="C238" s="116" t="str">
        <f>IF('Seznam projektů'!H263="x",'Seznam projektů'!G263,"")</f>
        <v/>
      </c>
      <c r="D238" s="116" t="str">
        <f>IF('Seznam projektů'!H263="z",'Seznam projektů'!G263,"")</f>
        <v/>
      </c>
      <c r="E238" s="116" t="str">
        <f>IF('Seznam projektů'!H263="*",'Seznam projektů'!G263,"")</f>
        <v/>
      </c>
      <c r="F238" s="116" t="str">
        <f>IF('Seznam projektů'!H263="+",'Seznam projektů'!G263,"")</f>
        <v/>
      </c>
      <c r="G238" s="116" t="str">
        <f>IF('Seznam projektů'!H263=".",'Seznam projektů'!G263,"")</f>
        <v/>
      </c>
    </row>
    <row r="239" spans="2:7" ht="15.75" thickTop="1" x14ac:dyDescent="0.25">
      <c r="C239" s="97"/>
    </row>
  </sheetData>
  <mergeCells count="4">
    <mergeCell ref="A2:E2"/>
    <mergeCell ref="B4:B5"/>
    <mergeCell ref="B3:G3"/>
    <mergeCell ref="A1:G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4A71-7CEA-42F1-B1C6-4618B43EA536}">
  <dimension ref="B1:L73"/>
  <sheetViews>
    <sheetView workbookViewId="0">
      <selection activeCell="C8" sqref="C8"/>
    </sheetView>
  </sheetViews>
  <sheetFormatPr defaultRowHeight="15" x14ac:dyDescent="0.25"/>
  <cols>
    <col min="1" max="2" width="2.28515625" customWidth="1"/>
    <col min="3" max="3" width="79.85546875" customWidth="1"/>
  </cols>
  <sheetData>
    <row r="1" spans="2:12" s="1" customFormat="1" ht="15.75" customHeight="1" x14ac:dyDescent="0.25">
      <c r="B1" s="54"/>
      <c r="C1" s="54"/>
      <c r="D1" s="54"/>
      <c r="E1" s="54"/>
      <c r="H1" s="54"/>
      <c r="I1" s="54"/>
      <c r="J1" s="59"/>
      <c r="K1" s="54"/>
      <c r="L1" s="63"/>
    </row>
    <row r="2" spans="2:12" s="1" customFormat="1" ht="15.75" customHeight="1" x14ac:dyDescent="0.25">
      <c r="B2" s="39" t="s">
        <v>128</v>
      </c>
      <c r="H2"/>
      <c r="I2" s="54"/>
      <c r="J2" s="59"/>
      <c r="K2" s="54"/>
      <c r="L2" s="63"/>
    </row>
    <row r="3" spans="2:12" s="1" customFormat="1" ht="15.75" customHeight="1" x14ac:dyDescent="0.25">
      <c r="B3" s="39"/>
      <c r="H3"/>
      <c r="I3" s="54"/>
      <c r="J3" s="59"/>
      <c r="K3" s="54"/>
      <c r="L3" s="63"/>
    </row>
    <row r="4" spans="2:12" s="1" customFormat="1" ht="15.75" customHeight="1" x14ac:dyDescent="0.25">
      <c r="B4" s="17"/>
      <c r="C4" s="126" t="s">
        <v>129</v>
      </c>
      <c r="D4" s="105"/>
      <c r="E4" s="106"/>
      <c r="F4" s="106"/>
      <c r="G4" s="105"/>
      <c r="H4"/>
      <c r="I4" s="54"/>
      <c r="J4" s="59"/>
      <c r="K4" s="54"/>
      <c r="L4" s="63"/>
    </row>
    <row r="5" spans="2:12" s="1" customFormat="1" ht="39.950000000000003" customHeight="1" x14ac:dyDescent="0.25">
      <c r="B5" s="17"/>
      <c r="C5" s="144" t="s">
        <v>490</v>
      </c>
      <c r="D5" s="144"/>
      <c r="E5" s="144"/>
      <c r="F5" s="144"/>
      <c r="G5" s="144"/>
      <c r="H5"/>
      <c r="I5" s="54"/>
      <c r="J5" s="59"/>
      <c r="K5" s="54"/>
      <c r="L5" s="63"/>
    </row>
    <row r="6" spans="2:12" s="1" customFormat="1" ht="15.75" customHeight="1" x14ac:dyDescent="0.25">
      <c r="B6" s="17"/>
      <c r="C6" s="126" t="s">
        <v>130</v>
      </c>
      <c r="D6" s="105"/>
      <c r="E6" s="106"/>
      <c r="F6" s="106"/>
      <c r="G6" s="105"/>
      <c r="H6"/>
      <c r="I6" s="54"/>
      <c r="J6" s="59"/>
      <c r="K6" s="54"/>
      <c r="L6" s="63"/>
    </row>
    <row r="7" spans="2:12" s="1" customFormat="1" ht="40.5" customHeight="1" x14ac:dyDescent="0.25">
      <c r="B7" s="17"/>
      <c r="C7" s="144" t="s">
        <v>491</v>
      </c>
      <c r="D7" s="144"/>
      <c r="E7" s="144"/>
      <c r="F7" s="144"/>
      <c r="G7" s="144"/>
      <c r="H7"/>
      <c r="I7" s="54"/>
      <c r="J7" s="59"/>
      <c r="K7" s="54"/>
      <c r="L7" s="63"/>
    </row>
    <row r="8" spans="2:12" s="1" customFormat="1" ht="15.75" customHeight="1" x14ac:dyDescent="0.25">
      <c r="B8" s="17"/>
      <c r="C8" s="104" t="s">
        <v>131</v>
      </c>
      <c r="D8" s="105"/>
      <c r="E8" s="106"/>
      <c r="F8" s="106"/>
      <c r="G8" s="105"/>
      <c r="H8"/>
      <c r="I8" s="54"/>
      <c r="J8" s="59"/>
      <c r="K8" s="54"/>
      <c r="L8" s="63"/>
    </row>
    <row r="9" spans="2:12" s="1" customFormat="1" ht="36.950000000000003" customHeight="1" x14ac:dyDescent="0.25">
      <c r="B9" s="17"/>
      <c r="C9" s="144" t="s">
        <v>423</v>
      </c>
      <c r="D9" s="144"/>
      <c r="E9" s="144"/>
      <c r="F9" s="144"/>
      <c r="G9" s="144"/>
      <c r="H9"/>
      <c r="I9" s="54"/>
      <c r="J9" s="59"/>
      <c r="K9" s="54"/>
      <c r="L9" s="63"/>
    </row>
    <row r="10" spans="2:12" s="1" customFormat="1" ht="15.75" customHeight="1" x14ac:dyDescent="0.25">
      <c r="B10" s="17"/>
      <c r="C10" s="107" t="s">
        <v>133</v>
      </c>
      <c r="D10" s="105"/>
      <c r="E10" s="106"/>
      <c r="F10" s="106"/>
      <c r="G10" s="105"/>
      <c r="H10"/>
      <c r="I10" s="54"/>
      <c r="J10" s="59"/>
      <c r="K10" s="54"/>
      <c r="L10" s="63"/>
    </row>
    <row r="11" spans="2:12" s="1" customFormat="1" ht="24" customHeight="1" x14ac:dyDescent="0.25">
      <c r="B11" s="17"/>
      <c r="C11" s="144" t="s">
        <v>135</v>
      </c>
      <c r="D11" s="144"/>
      <c r="E11" s="144"/>
      <c r="F11" s="144"/>
      <c r="G11" s="144"/>
      <c r="H11"/>
      <c r="I11" s="50"/>
      <c r="J11" s="59"/>
      <c r="K11" s="50"/>
      <c r="L11" s="63"/>
    </row>
    <row r="12" spans="2:12" s="1" customFormat="1" ht="15.75" customHeight="1" x14ac:dyDescent="0.25">
      <c r="B12" s="17"/>
      <c r="C12" s="107" t="s">
        <v>204</v>
      </c>
      <c r="D12" s="105"/>
      <c r="E12" s="106"/>
      <c r="F12" s="106"/>
      <c r="G12" s="105"/>
      <c r="H12"/>
      <c r="I12" s="50"/>
      <c r="J12" s="59"/>
      <c r="K12" s="50"/>
      <c r="L12" s="63"/>
    </row>
    <row r="13" spans="2:12" s="1" customFormat="1" ht="27" customHeight="1" x14ac:dyDescent="0.25">
      <c r="B13" s="17"/>
      <c r="C13" s="144" t="s">
        <v>206</v>
      </c>
      <c r="D13" s="144"/>
      <c r="E13" s="144"/>
      <c r="F13" s="144"/>
      <c r="G13" s="144"/>
      <c r="H13"/>
      <c r="I13" s="50"/>
      <c r="J13" s="59"/>
      <c r="K13" s="50"/>
      <c r="L13" s="63"/>
    </row>
    <row r="14" spans="2:12" s="1" customFormat="1" ht="15.75" customHeight="1" x14ac:dyDescent="0.25">
      <c r="B14" s="17"/>
      <c r="C14" s="107" t="s">
        <v>134</v>
      </c>
      <c r="D14" s="105"/>
      <c r="E14" s="106"/>
      <c r="F14" s="106"/>
      <c r="G14" s="105"/>
      <c r="H14"/>
      <c r="I14" s="50"/>
      <c r="J14" s="59"/>
      <c r="K14" s="50"/>
      <c r="L14" s="63"/>
    </row>
    <row r="15" spans="2:12" s="1" customFormat="1" ht="21.95" customHeight="1" x14ac:dyDescent="0.25">
      <c r="B15" s="17"/>
      <c r="C15" s="144" t="s">
        <v>205</v>
      </c>
      <c r="D15" s="144"/>
      <c r="E15" s="144"/>
      <c r="F15" s="144"/>
      <c r="G15" s="144"/>
      <c r="H15"/>
      <c r="I15" s="50"/>
      <c r="J15" s="59"/>
      <c r="K15" s="50"/>
      <c r="L15" s="63"/>
    </row>
    <row r="16" spans="2:12" s="1" customFormat="1" ht="15.75" customHeight="1" x14ac:dyDescent="0.25">
      <c r="B16" s="17"/>
      <c r="C16" s="107" t="s">
        <v>214</v>
      </c>
      <c r="D16" s="105"/>
      <c r="E16" s="106"/>
      <c r="F16" s="106"/>
      <c r="G16" s="105"/>
      <c r="H16"/>
      <c r="I16" s="50"/>
      <c r="J16" s="59"/>
      <c r="K16" s="50"/>
      <c r="L16" s="63"/>
    </row>
    <row r="17" spans="2:12" s="1" customFormat="1" ht="27" customHeight="1" x14ac:dyDescent="0.25">
      <c r="B17" s="17"/>
      <c r="C17" s="144" t="s">
        <v>215</v>
      </c>
      <c r="D17" s="144"/>
      <c r="E17" s="144"/>
      <c r="F17" s="144"/>
      <c r="G17" s="144"/>
      <c r="H17"/>
      <c r="I17" s="50"/>
      <c r="J17" s="59"/>
      <c r="K17" s="50"/>
      <c r="L17" s="63"/>
    </row>
    <row r="18" spans="2:12" s="1" customFormat="1" ht="15.75" customHeight="1" x14ac:dyDescent="0.25">
      <c r="B18" s="17"/>
      <c r="E18" s="10"/>
      <c r="F18" s="10"/>
      <c r="H18"/>
      <c r="I18" s="50"/>
      <c r="J18" s="59"/>
      <c r="K18" s="50"/>
      <c r="L18" s="63"/>
    </row>
    <row r="19" spans="2:12" s="1" customFormat="1" ht="15.75" customHeight="1" x14ac:dyDescent="0.25">
      <c r="B19" s="17"/>
      <c r="C19" s="39" t="s">
        <v>137</v>
      </c>
      <c r="E19" s="10"/>
      <c r="F19" s="10"/>
      <c r="H19"/>
      <c r="I19" s="50"/>
      <c r="J19" s="59"/>
      <c r="K19" s="50"/>
      <c r="L19" s="63"/>
    </row>
    <row r="20" spans="2:12" s="1" customFormat="1" ht="15.75" customHeight="1" x14ac:dyDescent="0.25">
      <c r="B20" s="17"/>
      <c r="C20" s="145" t="s">
        <v>418</v>
      </c>
      <c r="D20" s="145"/>
      <c r="E20" s="145"/>
      <c r="F20" s="145"/>
      <c r="G20" s="145"/>
      <c r="H20"/>
      <c r="I20" s="50"/>
      <c r="J20" s="59"/>
      <c r="K20" s="50"/>
      <c r="L20" s="63"/>
    </row>
    <row r="21" spans="2:12" s="1" customFormat="1" ht="15.75" customHeight="1" x14ac:dyDescent="0.25">
      <c r="B21" s="17"/>
      <c r="C21" s="145"/>
      <c r="D21" s="145"/>
      <c r="E21" s="145"/>
      <c r="F21" s="145"/>
      <c r="G21" s="145"/>
      <c r="H21"/>
      <c r="I21" s="50"/>
      <c r="J21" s="59"/>
      <c r="K21" s="50"/>
      <c r="L21" s="63"/>
    </row>
    <row r="22" spans="2:12" s="1" customFormat="1" ht="24" customHeight="1" x14ac:dyDescent="0.25">
      <c r="B22" s="17"/>
      <c r="C22" s="145"/>
      <c r="D22" s="145"/>
      <c r="E22" s="145"/>
      <c r="F22" s="145"/>
      <c r="G22" s="145"/>
      <c r="H22"/>
      <c r="I22" s="50"/>
      <c r="J22" s="59"/>
      <c r="K22" s="50"/>
      <c r="L22" s="63"/>
    </row>
    <row r="23" spans="2:12" s="1" customFormat="1" ht="41.45" customHeight="1" x14ac:dyDescent="0.25">
      <c r="B23" s="17"/>
      <c r="C23" s="145" t="s">
        <v>419</v>
      </c>
      <c r="D23" s="145"/>
      <c r="E23" s="145"/>
      <c r="F23" s="145"/>
      <c r="G23" s="145"/>
      <c r="H23"/>
      <c r="I23" s="50"/>
      <c r="J23" s="59"/>
      <c r="K23" s="50"/>
      <c r="L23" s="63"/>
    </row>
    <row r="24" spans="2:12" s="1" customFormat="1" ht="15.75" customHeight="1" x14ac:dyDescent="0.25">
      <c r="B24" s="17"/>
      <c r="C24" s="146" t="s">
        <v>420</v>
      </c>
      <c r="D24" s="146"/>
      <c r="E24" s="146"/>
      <c r="F24" s="146"/>
      <c r="G24" s="146"/>
      <c r="H24"/>
      <c r="I24" s="50"/>
      <c r="J24" s="59"/>
      <c r="K24" s="50"/>
      <c r="L24" s="63"/>
    </row>
    <row r="25" spans="2:12" s="1" customFormat="1" ht="15.75" customHeight="1" x14ac:dyDescent="0.25">
      <c r="B25" s="17"/>
      <c r="E25" s="10"/>
      <c r="F25" s="10"/>
      <c r="H25"/>
      <c r="I25" s="50"/>
      <c r="J25" s="59"/>
      <c r="K25" s="50"/>
      <c r="L25" s="63"/>
    </row>
    <row r="26" spans="2:12" s="1" customFormat="1" ht="15.75" customHeight="1" x14ac:dyDescent="0.25">
      <c r="B26" s="17"/>
      <c r="E26" s="10"/>
      <c r="F26" s="10"/>
      <c r="H26"/>
      <c r="I26" s="50"/>
      <c r="J26" s="59"/>
      <c r="K26" s="50"/>
      <c r="L26" s="63"/>
    </row>
    <row r="27" spans="2:12" s="1" customFormat="1" ht="15.75" customHeight="1" x14ac:dyDescent="0.25">
      <c r="B27" s="17"/>
      <c r="E27" s="10"/>
      <c r="F27" s="10"/>
      <c r="H27"/>
      <c r="I27" s="50"/>
      <c r="J27" s="59"/>
      <c r="K27" s="50"/>
      <c r="L27" s="63"/>
    </row>
    <row r="28" spans="2:12" s="1" customFormat="1" ht="15.75" customHeight="1" x14ac:dyDescent="0.25">
      <c r="B28" s="17"/>
      <c r="E28" s="10"/>
      <c r="F28" s="10"/>
      <c r="H28"/>
      <c r="I28" s="50"/>
      <c r="J28" s="59"/>
      <c r="K28" s="50"/>
      <c r="L28" s="63"/>
    </row>
    <row r="29" spans="2:12" s="1" customFormat="1" ht="15.75" customHeight="1" x14ac:dyDescent="0.25">
      <c r="B29" s="17"/>
      <c r="E29" s="10"/>
      <c r="F29" s="10"/>
      <c r="H29"/>
      <c r="I29" s="50"/>
      <c r="J29" s="59"/>
      <c r="K29" s="50"/>
      <c r="L29" s="63"/>
    </row>
    <row r="30" spans="2:12" s="1" customFormat="1" ht="15.75" customHeight="1" x14ac:dyDescent="0.25">
      <c r="B30" s="17"/>
      <c r="E30" s="10"/>
      <c r="F30" s="10"/>
      <c r="H30"/>
      <c r="I30" s="50"/>
      <c r="J30" s="59"/>
      <c r="K30" s="50"/>
      <c r="L30" s="63"/>
    </row>
    <row r="31" spans="2:12" s="1" customFormat="1" ht="15.75" customHeight="1" x14ac:dyDescent="0.25">
      <c r="B31" s="17"/>
      <c r="E31" s="10"/>
      <c r="F31" s="10"/>
      <c r="H31"/>
      <c r="I31" s="50"/>
      <c r="J31" s="59"/>
      <c r="K31" s="50"/>
      <c r="L31" s="63"/>
    </row>
    <row r="32" spans="2:12" s="1" customFormat="1" ht="15.75" customHeight="1" x14ac:dyDescent="0.25">
      <c r="B32" s="17"/>
      <c r="E32" s="10"/>
      <c r="F32" s="10"/>
      <c r="H32"/>
      <c r="I32" s="50"/>
      <c r="J32" s="59"/>
      <c r="K32" s="50"/>
      <c r="L32" s="63"/>
    </row>
    <row r="33" spans="2:12" s="1" customFormat="1" ht="15.75" customHeight="1" x14ac:dyDescent="0.25">
      <c r="B33" s="17"/>
      <c r="E33" s="10"/>
      <c r="F33" s="10"/>
      <c r="H33"/>
      <c r="I33" s="50"/>
      <c r="J33" s="59"/>
      <c r="K33" s="50"/>
      <c r="L33" s="63"/>
    </row>
    <row r="34" spans="2:12" s="1" customFormat="1" ht="15.75" customHeight="1" x14ac:dyDescent="0.25">
      <c r="B34" s="17"/>
      <c r="E34" s="10"/>
      <c r="F34" s="10"/>
      <c r="H34"/>
      <c r="I34" s="50"/>
      <c r="J34" s="59"/>
      <c r="K34" s="50"/>
      <c r="L34" s="63"/>
    </row>
    <row r="35" spans="2:12" s="1" customFormat="1" ht="15.75" customHeight="1" x14ac:dyDescent="0.25">
      <c r="B35" s="17"/>
      <c r="E35" s="10"/>
      <c r="F35" s="10"/>
      <c r="H35"/>
      <c r="I35" s="50"/>
      <c r="J35" s="59"/>
      <c r="K35" s="50"/>
      <c r="L35" s="63"/>
    </row>
    <row r="36" spans="2:12" s="1" customFormat="1" ht="15.75" customHeight="1" x14ac:dyDescent="0.25">
      <c r="B36" s="17"/>
      <c r="E36" s="10"/>
      <c r="F36" s="10"/>
      <c r="H36"/>
      <c r="I36" s="50"/>
      <c r="J36" s="59"/>
      <c r="K36" s="50"/>
      <c r="L36" s="63"/>
    </row>
    <row r="37" spans="2:12" s="1" customFormat="1" ht="15.75" customHeight="1" x14ac:dyDescent="0.25">
      <c r="B37" s="17"/>
      <c r="E37" s="10"/>
      <c r="F37" s="10"/>
      <c r="H37"/>
      <c r="I37" s="50"/>
      <c r="J37" s="59"/>
      <c r="K37" s="50"/>
      <c r="L37" s="63"/>
    </row>
    <row r="38" spans="2:12" s="1" customFormat="1" ht="15.75" customHeight="1" x14ac:dyDescent="0.25">
      <c r="B38" s="17"/>
      <c r="E38" s="10"/>
      <c r="F38" s="10"/>
      <c r="H38"/>
      <c r="I38" s="50"/>
      <c r="J38" s="59"/>
      <c r="K38" s="50"/>
      <c r="L38" s="63"/>
    </row>
    <row r="39" spans="2:12" s="1" customFormat="1" ht="15.75" customHeight="1" x14ac:dyDescent="0.25">
      <c r="B39" s="17"/>
      <c r="E39" s="10"/>
      <c r="F39" s="10"/>
      <c r="H39"/>
      <c r="I39" s="50"/>
      <c r="J39" s="59"/>
      <c r="K39" s="50"/>
      <c r="L39" s="63"/>
    </row>
    <row r="40" spans="2:12" s="1" customFormat="1" ht="15.75" customHeight="1" x14ac:dyDescent="0.25">
      <c r="B40" s="17"/>
      <c r="E40" s="10"/>
      <c r="F40" s="10"/>
      <c r="H40"/>
      <c r="I40" s="50"/>
      <c r="J40" s="59"/>
      <c r="K40" s="50"/>
      <c r="L40" s="63"/>
    </row>
    <row r="41" spans="2:12" s="1" customFormat="1" ht="15.75" customHeight="1" x14ac:dyDescent="0.25">
      <c r="B41" s="17"/>
      <c r="E41" s="10"/>
      <c r="F41" s="10"/>
      <c r="H41"/>
      <c r="I41" s="50"/>
      <c r="J41" s="59"/>
      <c r="K41" s="50"/>
      <c r="L41" s="63"/>
    </row>
    <row r="42" spans="2:12" s="1" customFormat="1" ht="15.75" customHeight="1" x14ac:dyDescent="0.25">
      <c r="B42" s="17"/>
      <c r="E42" s="10"/>
      <c r="F42" s="10"/>
      <c r="H42"/>
      <c r="I42" s="50"/>
      <c r="J42" s="59"/>
      <c r="K42" s="50"/>
      <c r="L42" s="63"/>
    </row>
    <row r="43" spans="2:12" s="1" customFormat="1" ht="15.75" customHeight="1" x14ac:dyDescent="0.25">
      <c r="B43" s="17"/>
      <c r="E43" s="10"/>
      <c r="F43" s="10"/>
      <c r="H43"/>
      <c r="I43" s="50"/>
      <c r="J43" s="59"/>
      <c r="K43" s="50"/>
      <c r="L43" s="63"/>
    </row>
    <row r="44" spans="2:12" s="1" customFormat="1" ht="15.75" customHeight="1" x14ac:dyDescent="0.25">
      <c r="B44" s="17"/>
      <c r="E44" s="10"/>
      <c r="F44" s="10"/>
      <c r="H44"/>
      <c r="I44" s="50"/>
      <c r="J44" s="59"/>
      <c r="K44" s="50"/>
      <c r="L44" s="63"/>
    </row>
    <row r="45" spans="2:12" s="1" customFormat="1" ht="15.75" customHeight="1" x14ac:dyDescent="0.25">
      <c r="B45" s="17"/>
      <c r="E45" s="10"/>
      <c r="F45" s="10"/>
      <c r="H45"/>
      <c r="I45" s="50"/>
      <c r="J45" s="59"/>
      <c r="K45" s="50"/>
      <c r="L45" s="63"/>
    </row>
    <row r="46" spans="2:12" s="1" customFormat="1" ht="15.75" customHeight="1" x14ac:dyDescent="0.25">
      <c r="B46" s="17"/>
      <c r="E46" s="10"/>
      <c r="F46" s="10"/>
      <c r="H46"/>
      <c r="I46" s="50"/>
      <c r="J46" s="59"/>
      <c r="K46" s="50"/>
      <c r="L46" s="63"/>
    </row>
    <row r="47" spans="2:12" s="1" customFormat="1" ht="15.75" customHeight="1" x14ac:dyDescent="0.25">
      <c r="B47" s="17"/>
      <c r="E47" s="10"/>
      <c r="F47" s="10"/>
      <c r="H47"/>
      <c r="I47" s="50"/>
      <c r="J47" s="59"/>
      <c r="K47" s="50"/>
      <c r="L47" s="63"/>
    </row>
    <row r="48" spans="2:12" s="1" customFormat="1" ht="15.75" customHeight="1" x14ac:dyDescent="0.25">
      <c r="B48" s="17"/>
      <c r="E48" s="10"/>
      <c r="F48" s="10"/>
      <c r="H48"/>
      <c r="I48" s="50"/>
      <c r="J48" s="59"/>
      <c r="K48" s="50"/>
      <c r="L48" s="63"/>
    </row>
    <row r="49" spans="2:12" s="1" customFormat="1" ht="15.75" customHeight="1" x14ac:dyDescent="0.25">
      <c r="B49" s="17"/>
      <c r="E49" s="10"/>
      <c r="F49" s="10"/>
      <c r="H49"/>
      <c r="I49" s="50"/>
      <c r="J49" s="59"/>
      <c r="K49" s="50"/>
      <c r="L49" s="63"/>
    </row>
    <row r="50" spans="2:12" s="1" customFormat="1" ht="15.75" customHeight="1" x14ac:dyDescent="0.25">
      <c r="B50" s="17"/>
      <c r="E50" s="10"/>
      <c r="F50" s="10"/>
      <c r="H50"/>
      <c r="I50" s="50"/>
      <c r="J50" s="59"/>
      <c r="K50" s="50"/>
      <c r="L50" s="63"/>
    </row>
    <row r="51" spans="2:12" s="1" customFormat="1" ht="15.75" customHeight="1" x14ac:dyDescent="0.25">
      <c r="B51" s="17"/>
      <c r="E51" s="10"/>
      <c r="F51" s="10"/>
      <c r="H51"/>
      <c r="I51" s="50"/>
      <c r="J51" s="59"/>
      <c r="K51" s="50"/>
      <c r="L51" s="63"/>
    </row>
    <row r="52" spans="2:12" s="1" customFormat="1" ht="15.75" customHeight="1" x14ac:dyDescent="0.25">
      <c r="B52" s="17"/>
      <c r="E52" s="10"/>
      <c r="F52" s="10"/>
      <c r="H52"/>
      <c r="I52" s="50"/>
      <c r="J52" s="59"/>
      <c r="K52" s="50"/>
      <c r="L52" s="63"/>
    </row>
    <row r="53" spans="2:12" s="1" customFormat="1" ht="15.75" customHeight="1" x14ac:dyDescent="0.25">
      <c r="B53" s="17"/>
      <c r="E53" s="10"/>
      <c r="F53" s="10"/>
      <c r="H53"/>
      <c r="I53" s="50"/>
      <c r="J53" s="59"/>
      <c r="K53" s="50"/>
      <c r="L53" s="63"/>
    </row>
    <row r="54" spans="2:12" s="1" customFormat="1" ht="15.75" customHeight="1" x14ac:dyDescent="0.25">
      <c r="B54" s="17"/>
      <c r="E54" s="10"/>
      <c r="F54" s="10"/>
      <c r="H54"/>
      <c r="I54" s="50"/>
      <c r="J54" s="59"/>
      <c r="K54" s="50"/>
      <c r="L54" s="63"/>
    </row>
    <row r="55" spans="2:12" s="1" customFormat="1" ht="15.75" customHeight="1" x14ac:dyDescent="0.25">
      <c r="B55" s="17"/>
      <c r="E55" s="10"/>
      <c r="F55" s="10"/>
      <c r="H55"/>
      <c r="I55" s="50"/>
      <c r="J55" s="59"/>
      <c r="K55" s="50"/>
      <c r="L55" s="63"/>
    </row>
    <row r="56" spans="2:12" s="1" customFormat="1" ht="15.75" customHeight="1" x14ac:dyDescent="0.25">
      <c r="B56" s="17"/>
      <c r="E56" s="10"/>
      <c r="F56" s="10"/>
      <c r="H56"/>
      <c r="I56" s="50"/>
      <c r="J56" s="59"/>
      <c r="K56" s="50"/>
      <c r="L56" s="63"/>
    </row>
    <row r="57" spans="2:12" s="1" customFormat="1" ht="15.75" customHeight="1" x14ac:dyDescent="0.25">
      <c r="B57" s="17"/>
      <c r="E57" s="10"/>
      <c r="F57" s="10"/>
      <c r="H57"/>
      <c r="I57" s="50"/>
      <c r="J57" s="59"/>
      <c r="K57" s="50"/>
      <c r="L57" s="63"/>
    </row>
    <row r="58" spans="2:12" s="1" customFormat="1" ht="15.75" customHeight="1" x14ac:dyDescent="0.25">
      <c r="B58" s="17"/>
      <c r="E58" s="10"/>
      <c r="F58" s="10"/>
      <c r="H58"/>
      <c r="I58" s="50"/>
      <c r="J58" s="59"/>
      <c r="K58" s="50"/>
      <c r="L58" s="63"/>
    </row>
    <row r="59" spans="2:12" s="1" customFormat="1" ht="15.75" customHeight="1" x14ac:dyDescent="0.25">
      <c r="B59" s="17"/>
      <c r="E59" s="10"/>
      <c r="F59" s="10"/>
      <c r="H59"/>
      <c r="I59" s="50"/>
      <c r="J59" s="59"/>
      <c r="K59" s="50"/>
      <c r="L59" s="63"/>
    </row>
    <row r="60" spans="2:12" s="1" customFormat="1" ht="15.75" customHeight="1" x14ac:dyDescent="0.25">
      <c r="B60" s="17"/>
      <c r="E60" s="10"/>
      <c r="F60" s="10"/>
      <c r="H60"/>
      <c r="I60" s="50"/>
      <c r="J60" s="59"/>
      <c r="K60" s="50"/>
      <c r="L60" s="63"/>
    </row>
    <row r="61" spans="2:12" s="1" customFormat="1" ht="15.75" customHeight="1" x14ac:dyDescent="0.25">
      <c r="B61" s="17"/>
      <c r="E61" s="10"/>
      <c r="F61" s="10"/>
      <c r="H61"/>
      <c r="I61" s="50"/>
      <c r="J61" s="59"/>
      <c r="K61" s="50"/>
      <c r="L61" s="63"/>
    </row>
    <row r="62" spans="2:12" s="1" customFormat="1" ht="15.75" customHeight="1" x14ac:dyDescent="0.25">
      <c r="B62" s="17"/>
      <c r="E62" s="10"/>
      <c r="F62" s="10"/>
      <c r="H62"/>
      <c r="I62" s="50"/>
      <c r="J62" s="59"/>
      <c r="K62" s="50"/>
      <c r="L62" s="63"/>
    </row>
    <row r="63" spans="2:12" s="1" customFormat="1" ht="15.75" customHeight="1" x14ac:dyDescent="0.25">
      <c r="B63" s="17"/>
      <c r="E63" s="10"/>
      <c r="F63" s="10"/>
      <c r="H63"/>
      <c r="I63" s="50"/>
      <c r="J63" s="59"/>
      <c r="K63" s="50"/>
      <c r="L63" s="63"/>
    </row>
    <row r="64" spans="2:12" s="1" customFormat="1" ht="15.75" customHeight="1" x14ac:dyDescent="0.25">
      <c r="B64" s="17"/>
      <c r="E64" s="10"/>
      <c r="F64" s="10"/>
      <c r="H64"/>
      <c r="I64" s="50"/>
      <c r="J64" s="59"/>
      <c r="K64" s="50"/>
      <c r="L64" s="63"/>
    </row>
    <row r="65" spans="2:12" s="1" customFormat="1" ht="15.75" customHeight="1" x14ac:dyDescent="0.25">
      <c r="B65" s="17"/>
      <c r="E65" s="10"/>
      <c r="F65" s="10"/>
      <c r="H65"/>
      <c r="I65" s="50"/>
      <c r="J65" s="59"/>
      <c r="K65" s="50"/>
      <c r="L65" s="63"/>
    </row>
    <row r="66" spans="2:12" s="1" customFormat="1" ht="15.75" customHeight="1" x14ac:dyDescent="0.25">
      <c r="B66" s="17"/>
      <c r="E66" s="10"/>
      <c r="F66" s="10"/>
      <c r="H66"/>
      <c r="I66" s="50"/>
      <c r="J66" s="59"/>
      <c r="K66" s="50"/>
      <c r="L66" s="63"/>
    </row>
    <row r="67" spans="2:12" s="1" customFormat="1" ht="15.75" customHeight="1" x14ac:dyDescent="0.25">
      <c r="B67" s="17"/>
      <c r="E67" s="10"/>
      <c r="F67" s="10"/>
      <c r="H67"/>
      <c r="I67" s="50"/>
      <c r="J67" s="59"/>
      <c r="K67" s="50"/>
      <c r="L67" s="63"/>
    </row>
    <row r="68" spans="2:12" s="1" customFormat="1" ht="15.75" customHeight="1" x14ac:dyDescent="0.25">
      <c r="B68" s="17"/>
      <c r="E68" s="10"/>
      <c r="F68" s="10"/>
      <c r="H68"/>
      <c r="I68" s="50"/>
      <c r="J68" s="59"/>
      <c r="K68" s="50"/>
      <c r="L68" s="63"/>
    </row>
    <row r="69" spans="2:12" s="1" customFormat="1" ht="15.75" customHeight="1" x14ac:dyDescent="0.25">
      <c r="B69" s="17"/>
      <c r="E69" s="10"/>
      <c r="F69" s="10"/>
      <c r="H69"/>
      <c r="I69" s="50"/>
      <c r="J69" s="59"/>
      <c r="K69" s="50"/>
      <c r="L69" s="63"/>
    </row>
    <row r="70" spans="2:12" s="1" customFormat="1" ht="15.75" customHeight="1" x14ac:dyDescent="0.25">
      <c r="B70" s="17"/>
      <c r="E70" s="10"/>
      <c r="F70" s="10"/>
      <c r="H70"/>
      <c r="I70" s="50"/>
      <c r="J70" s="59"/>
      <c r="K70" s="50"/>
      <c r="L70" s="63"/>
    </row>
    <row r="71" spans="2:12" s="1" customFormat="1" ht="15.75" customHeight="1" x14ac:dyDescent="0.25">
      <c r="B71" s="17"/>
      <c r="E71" s="10"/>
      <c r="F71" s="10"/>
      <c r="H71"/>
      <c r="I71" s="50"/>
      <c r="J71" s="59"/>
      <c r="K71" s="50"/>
      <c r="L71" s="63"/>
    </row>
    <row r="72" spans="2:12" s="1" customFormat="1" ht="15.75" customHeight="1" x14ac:dyDescent="0.25">
      <c r="B72" s="17"/>
      <c r="E72" s="10"/>
      <c r="F72" s="10"/>
      <c r="H72"/>
      <c r="I72" s="50"/>
      <c r="J72" s="59"/>
      <c r="K72" s="50"/>
      <c r="L72" s="63"/>
    </row>
    <row r="73" spans="2:12" s="1" customFormat="1" ht="15.75" customHeight="1" x14ac:dyDescent="0.25">
      <c r="B73" s="17"/>
      <c r="E73" s="10"/>
      <c r="F73" s="10"/>
      <c r="H73"/>
      <c r="I73" s="50"/>
      <c r="J73" s="59"/>
      <c r="K73" s="50"/>
      <c r="L73" s="63"/>
    </row>
  </sheetData>
  <mergeCells count="10">
    <mergeCell ref="C17:G17"/>
    <mergeCell ref="C20:G22"/>
    <mergeCell ref="C23:G23"/>
    <mergeCell ref="C24:G24"/>
    <mergeCell ref="C5:G5"/>
    <mergeCell ref="C7:G7"/>
    <mergeCell ref="C9:G9"/>
    <mergeCell ref="C11:G11"/>
    <mergeCell ref="C13:G13"/>
    <mergeCell ref="C15:G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Seznam projektů</vt:lpstr>
      <vt:lpstr>Dotace</vt:lpstr>
      <vt:lpstr>Dodatek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Kučera Jan</dc:creator>
  <cp:lastModifiedBy>Petr Tryščuk</cp:lastModifiedBy>
  <cp:lastPrinted>2025-10-20T06:13:38Z</cp:lastPrinted>
  <dcterms:created xsi:type="dcterms:W3CDTF">2021-10-28T09:37:28Z</dcterms:created>
  <dcterms:modified xsi:type="dcterms:W3CDTF">2025-11-21T17:43:39Z</dcterms:modified>
</cp:coreProperties>
</file>