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vid\Downloads\"/>
    </mc:Choice>
  </mc:AlternateContent>
  <xr:revisionPtr revIDLastSave="0" documentId="13_ncr:1_{3F5763DF-6BD0-4A6D-A460-D6F3B46D4E7A}" xr6:coauthVersionLast="47" xr6:coauthVersionMax="47" xr10:uidLastSave="{00000000-0000-0000-0000-000000000000}"/>
  <bookViews>
    <workbookView xWindow="780" yWindow="780" windowWidth="20700" windowHeight="14610" firstSheet="1" activeTab="1" xr2:uid="{00000000-000D-0000-FFFF-FFFF00000000}"/>
  </bookViews>
  <sheets>
    <sheet name="Pokyny pro vyplnění" sheetId="11" state="hidden" r:id="rId1"/>
    <sheet name="Stavba" sheetId="1" r:id="rId2"/>
    <sheet name="VzorPolozky" sheetId="10" state="hidden" r:id="rId3"/>
    <sheet name="02 02a Pol" sheetId="12" r:id="rId4"/>
    <sheet name="03 02 Pol" sheetId="13" r:id="rId5"/>
    <sheet name="04 02 Pol" sheetId="14" r:id="rId6"/>
    <sheet name="06 02 Pol" sheetId="15" r:id="rId7"/>
  </sheets>
  <externalReferences>
    <externalReference r:id="rId8"/>
  </externalReferences>
  <definedNames>
    <definedName name="CelkemDPHVypocet" localSheetId="1">Stavba!$H$48</definedName>
    <definedName name="CenaCelkem">Stavba!$G$29</definedName>
    <definedName name="CenaCelkemBezDPH">Stavba!$G$28</definedName>
    <definedName name="CenaCelkemVypocet" localSheetId="1">Stavba!$I$48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'02 02a Pol'!$1:$7</definedName>
    <definedName name="_xlnm.Print_Titles" localSheetId="4">'03 02 Pol'!$1:$7</definedName>
    <definedName name="_xlnm.Print_Titles" localSheetId="5">'04 02 Pol'!$1:$7</definedName>
    <definedName name="_xlnm.Print_Titles" localSheetId="6">'06 02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'02 02a Pol'!$A$1:$Y$28</definedName>
    <definedName name="_xlnm.Print_Area" localSheetId="4">'03 02 Pol'!$A$1:$Y$28</definedName>
    <definedName name="_xlnm.Print_Area" localSheetId="5">'04 02 Pol'!$A$1:$Y$26</definedName>
    <definedName name="_xlnm.Print_Area" localSheetId="6">'06 02 Pol'!$A$1:$Y$31</definedName>
    <definedName name="_xlnm.Print_Area" localSheetId="1">Stavba!$A$1:$J$61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Stavba!$F$48</definedName>
    <definedName name="ZakladDPHZakl">Stavba!$G$25</definedName>
    <definedName name="ZakladDPHZaklVypocet" localSheetId="1">Stavba!$G$48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1" i="1" l="1"/>
  <c r="J59" i="1" s="1"/>
  <c r="F48" i="1"/>
  <c r="G48" i="1"/>
  <c r="H48" i="1"/>
  <c r="I48" i="1"/>
  <c r="J46" i="1" s="1"/>
  <c r="J41" i="1" l="1"/>
  <c r="J42" i="1"/>
  <c r="J45" i="1"/>
  <c r="J58" i="1"/>
  <c r="J57" i="1"/>
  <c r="J56" i="1"/>
  <c r="J60" i="1"/>
  <c r="J55" i="1"/>
  <c r="J61" i="1" s="1"/>
  <c r="J40" i="1"/>
  <c r="J44" i="1"/>
  <c r="J39" i="1"/>
  <c r="J48" i="1" s="1"/>
  <c r="J43" i="1"/>
  <c r="J47" i="1"/>
  <c r="I21" i="1"/>
  <c r="J28" i="1"/>
  <c r="J26" i="1"/>
  <c r="G38" i="1"/>
  <c r="F38" i="1"/>
  <c r="J23" i="1"/>
  <c r="J24" i="1"/>
  <c r="J25" i="1"/>
  <c r="J27" i="1"/>
  <c r="E24" i="1"/>
  <c r="E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Ing. Milan Lorek</author>
  </authors>
  <commentList>
    <comment ref="S6" authorId="0" shapeId="0" xr:uid="{00000000-0006-0000-0300-00000100000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0000000-0006-0000-0300-00000200000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Ing. Milan Lorek</author>
  </authors>
  <commentList>
    <comment ref="S6" authorId="0" shapeId="0" xr:uid="{00000000-0006-0000-0400-00000100000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0000000-0006-0000-0400-00000200000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Ing. Milan Lorek</author>
  </authors>
  <commentList>
    <comment ref="S6" authorId="0" shapeId="0" xr:uid="{00000000-0006-0000-0500-00000100000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0000000-0006-0000-0500-00000200000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Ing. Milan Lorek</author>
  </authors>
  <commentList>
    <comment ref="S6" authorId="0" shapeId="0" xr:uid="{00000000-0006-0000-0600-00000100000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0000000-0006-0000-0600-00000200000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<sst xmlns="http://schemas.openxmlformats.org/spreadsheetml/2006/main" count="758" uniqueCount="186">
  <si>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</si>
  <si>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</si>
  <si>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</si>
  <si>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</si>
  <si>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</si>
  <si>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</si>
  <si>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</si>
  <si>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</si>
  <si>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</si>
  <si>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</si>
  <si>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</si>
  <si>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</si>
  <si>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</si>
  <si>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</si>
  <si>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</si>
  <si>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</si>
  <si>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</si>
  <si>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</si>
  <si>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</si>
  <si>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</si>
  <si>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</si>
  <si>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</si>
  <si>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</si>
  <si>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</si>
  <si>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</si>
  <si>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</si>
  <si>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</si>
  <si>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</si>
  <si>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</si>
  <si>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</si>
  <si>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</si>
  <si>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</si>
  <si>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</si>
  <si>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</si>
  <si>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</si>
  <si>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</si>
  <si>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</si>
  <si>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</si>
  <si>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</si>
  <si>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</si>
  <si>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</si>
  <si>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</si>
  <si>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</si>
  <si>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Bazgier Jan, Ing.</t>
  </si>
  <si>
    <t xml:space="preserve">121-3-2 </t>
  </si>
  <si>
    <t>Opravy MK Kunčice pod Ondřejníkem</t>
  </si>
  <si>
    <t>Obec Kunčice pod Ondřejníkem</t>
  </si>
  <si>
    <t>č.p. 569</t>
  </si>
  <si>
    <t>Kunčice pod Ondřejníkem-Kunčice pod Ondřejníkem</t>
  </si>
  <si>
    <t>73913</t>
  </si>
  <si>
    <t>00296856</t>
  </si>
  <si>
    <t>CZ00296856</t>
  </si>
  <si>
    <t>Lesostavby Frýdek-Místek a. s.</t>
  </si>
  <si>
    <t>Slezská 2766</t>
  </si>
  <si>
    <t>Frýdek-Místek</t>
  </si>
  <si>
    <t>73801</t>
  </si>
  <si>
    <t>45193118</t>
  </si>
  <si>
    <t>CZ45193118</t>
  </si>
  <si>
    <t>Stavba</t>
  </si>
  <si>
    <t>02</t>
  </si>
  <si>
    <t>MK k Penzionu u Tabašků 2.část</t>
  </si>
  <si>
    <t>02a</t>
  </si>
  <si>
    <t>Les03/24</t>
  </si>
  <si>
    <t>03</t>
  </si>
  <si>
    <t>MK 11c 1.úsek</t>
  </si>
  <si>
    <t>04</t>
  </si>
  <si>
    <t>Mk 11c 2.úsek</t>
  </si>
  <si>
    <t>06</t>
  </si>
  <si>
    <t>MK 56c a 58c</t>
  </si>
  <si>
    <t>Celkem za stavbu</t>
  </si>
  <si>
    <t>CZK</t>
  </si>
  <si>
    <t>Rekapitulace dílů</t>
  </si>
  <si>
    <t>Typ dílu</t>
  </si>
  <si>
    <t>1</t>
  </si>
  <si>
    <t>Zemní práce</t>
  </si>
  <si>
    <t>5</t>
  </si>
  <si>
    <t>Komunikace</t>
  </si>
  <si>
    <t>8</t>
  </si>
  <si>
    <t>Trubní vedení</t>
  </si>
  <si>
    <t>93</t>
  </si>
  <si>
    <t>Dokončovací práce inženýrských staveb</t>
  </si>
  <si>
    <t>99</t>
  </si>
  <si>
    <t>Staveništní přesun hmot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</si>
  <si>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</si>
  <si>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</si>
  <si>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</si>
  <si>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</si>
  <si>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</si>
  <si>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</si>
  <si>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</si>
  <si>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</si>
  <si>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</si>
  <si>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</si>
  <si>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</si>
  <si>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</si>
  <si>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</si>
  <si>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</si>
  <si>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</si>
  <si>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</si>
  <si>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</si>
  <si>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</si>
  <si>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</si>
  <si>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</si>
  <si>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</si>
  <si>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</si>
  <si>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</si>
  <si>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</si>
  <si>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</si>
  <si>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</si>
  <si>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</si>
  <si>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</si>
  <si>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</si>
  <si>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</si>
  <si>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</si>
  <si>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</si>
  <si>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</si>
  <si>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113108442R00</t>
  </si>
  <si>
    <t>Rozrytí krytu,kamenivo bez zhut.,se živič. pojivem</t>
  </si>
  <si>
    <t>m2</t>
  </si>
  <si>
    <t>RTS 24/ I</t>
  </si>
  <si>
    <t>Indiv</t>
  </si>
  <si>
    <t>Práce</t>
  </si>
  <si>
    <t>Běžná</t>
  </si>
  <si>
    <t>POL1_</t>
  </si>
  <si>
    <t>271*3</t>
  </si>
  <si>
    <t>VV</t>
  </si>
  <si>
    <t>573411114R00</t>
  </si>
  <si>
    <t>Nátěr živičný s posypem, asfaltem sil., 1,5 kg/m2</t>
  </si>
  <si>
    <t>573411115R00</t>
  </si>
  <si>
    <t>Nátěr živičný s posypem, asfaltem sil., 1,8 kg/m2</t>
  </si>
  <si>
    <t>574391111R00</t>
  </si>
  <si>
    <t>Makadam penetrační hrubý z kameniva drceného a asfaltu, s posypem, 100 mm</t>
  </si>
  <si>
    <t>938902101R00</t>
  </si>
  <si>
    <t>Čištění příkopů nezpev. š.do 40 cm, objem do 0,15 m3/m</t>
  </si>
  <si>
    <t>m</t>
  </si>
  <si>
    <t>938909611R00</t>
  </si>
  <si>
    <t>Odstranění nánosu na krajnicích tl. do 10 cm</t>
  </si>
  <si>
    <t>271*(0,2+0,2)</t>
  </si>
  <si>
    <t>998222011R00</t>
  </si>
  <si>
    <t>Přesun hmot, pozemní komunikace, kryt z kameniva</t>
  </si>
  <si>
    <t>t</t>
  </si>
  <si>
    <t>979082213R00</t>
  </si>
  <si>
    <t>Vodorovná doprava suti po suchu do 1 km</t>
  </si>
  <si>
    <t>Přesun suti</t>
  </si>
  <si>
    <t>POL8_</t>
  </si>
  <si>
    <t>979082219R00</t>
  </si>
  <si>
    <t>Příplatek za dopravu suti po suchu za další 1 km</t>
  </si>
  <si>
    <t>979087212R00</t>
  </si>
  <si>
    <t>Nakládání suti na dopravní prostředky - komunikace</t>
  </si>
  <si>
    <t>979093111R00</t>
  </si>
  <si>
    <t>Uložení suti na skládku bez zhutnění</t>
  </si>
  <si>
    <t>END</t>
  </si>
  <si>
    <t>181101102R00</t>
  </si>
  <si>
    <t>Úprava pláně v zářezech v hor. 1-4, se zhutněním</t>
  </si>
  <si>
    <t>199*3</t>
  </si>
  <si>
    <t>564751111R00</t>
  </si>
  <si>
    <t>Podklad z kameniva drceného vel.32-63 mm,tl. 15 cm</t>
  </si>
  <si>
    <t>571905111R00</t>
  </si>
  <si>
    <t>Posyp krytu kamenivem drceným do 25 kg/m2</t>
  </si>
  <si>
    <t>573312411R00</t>
  </si>
  <si>
    <t>Prolití podkladu z kameniva asfaltem, 5,0 kg/m2</t>
  </si>
  <si>
    <t>199*0,4*2</t>
  </si>
  <si>
    <t>Přesun hmot</t>
  </si>
  <si>
    <t>POL7_</t>
  </si>
  <si>
    <t>75*2,5</t>
  </si>
  <si>
    <t>574541111R00</t>
  </si>
  <si>
    <t>Makadam penetrační jemný z kameniva drceného a asfaltu, s posypem, tl. 50 mm</t>
  </si>
  <si>
    <t>75*0,4*2</t>
  </si>
  <si>
    <t>572731111R00</t>
  </si>
  <si>
    <t>Vyspravení výtluků krytů živ. směsí, 1km do 10 t</t>
  </si>
  <si>
    <t>573111121R00</t>
  </si>
  <si>
    <t>Postřik infiltrační, množství zbytkového asfaltového pojiva 0,60 kg/m2</t>
  </si>
  <si>
    <t>start - 1 - 2 : 180*3</t>
  </si>
  <si>
    <t>před viaduktem : 150*3</t>
  </si>
  <si>
    <t>899431111R00</t>
  </si>
  <si>
    <t>Výšková úprava do 20 cm, zvýšení krytu šoupěte</t>
  </si>
  <si>
    <t>kus</t>
  </si>
  <si>
    <t>938902102R00</t>
  </si>
  <si>
    <t>Čištění příkopů nezpev. š.do 40 cm, objem do 0,30 m3/m</t>
  </si>
  <si>
    <t>938908411R00</t>
  </si>
  <si>
    <t>Očištění povrchu krytu vodou</t>
  </si>
  <si>
    <t>938909311R00</t>
  </si>
  <si>
    <t>Odstranění nánosu z povrchu živičného nebo beton.</t>
  </si>
  <si>
    <t>(150+180)*0,1*2</t>
  </si>
  <si>
    <t>998225111R00</t>
  </si>
  <si>
    <t>Přesun hmot, pozemní komunikace, kryt živičný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</si>
</sst>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44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28" xfId="0" applyNumberFormat="1" applyFont="1" applyFill="1" applyBorder="1" applyAlignment="1">
      <alignment vertical="center"/>
    </xf>
    <xf numFmtId="4" fontId="7" fillId="4" borderId="29" xfId="0" applyNumberFormat="1" applyFont="1" applyFill="1" applyBorder="1" applyAlignment="1">
      <alignment vertical="center" wrapText="1"/>
    </xf>
    <xf numFmtId="4" fontId="10" fillId="4" borderId="30" xfId="0" applyNumberFormat="1" applyFont="1" applyFill="1" applyBorder="1" applyAlignment="1">
      <alignment horizontal="center" vertical="center" wrapText="1" shrinkToFit="1"/>
    </xf>
    <xf numFmtId="4" fontId="7" fillId="4" borderId="30" xfId="0" applyNumberFormat="1" applyFont="1" applyFill="1" applyBorder="1" applyAlignment="1">
      <alignment horizontal="center" vertical="center" wrapText="1" shrinkToFit="1"/>
    </xf>
    <xf numFmtId="3" fontId="7" fillId="4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4" borderId="28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4" fontId="7" fillId="3" borderId="37" xfId="0" applyNumberFormat="1" applyFont="1" applyFill="1" applyBorder="1" applyAlignment="1">
      <alignment vertical="center"/>
    </xf>
    <xf numFmtId="164" fontId="7" fillId="0" borderId="33" xfId="0" applyNumberFormat="1" applyFont="1" applyBorder="1" applyAlignment="1">
      <alignment vertical="center"/>
    </xf>
    <xf numFmtId="164" fontId="7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3" borderId="37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165" fontId="17" fillId="0" borderId="0" xfId="0" applyNumberFormat="1" applyFont="1" applyAlignment="1">
      <alignment horizontal="center" vertical="top" wrapText="1" shrinkToFit="1"/>
    </xf>
    <xf numFmtId="165" fontId="17" fillId="0" borderId="0" xfId="0" applyNumberFormat="1" applyFont="1" applyAlignment="1">
      <alignment vertical="top" wrapText="1" shrinkToFit="1"/>
    </xf>
    <xf numFmtId="165" fontId="8" fillId="3" borderId="0" xfId="0" applyNumberFormat="1" applyFont="1" applyFill="1" applyAlignment="1">
      <alignment vertical="top" shrinkToFit="1"/>
    </xf>
    <xf numFmtId="4" fontId="8" fillId="3" borderId="0" xfId="0" applyNumberFormat="1" applyFont="1" applyFill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5" fontId="16" fillId="0" borderId="43" xfId="0" applyNumberFormat="1" applyFont="1" applyBorder="1" applyAlignment="1">
      <alignment vertical="top" shrinkToFit="1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8" fillId="0" borderId="0" xfId="0" applyNumberFormat="1" applyFont="1" applyAlignment="1">
      <alignment horizontal="left" vertical="center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0" borderId="6" xfId="0" applyNumberFormat="1" applyFont="1" applyBorder="1" applyAlignment="1">
      <alignment horizontal="left" vertical="center"/>
    </xf>
    <xf numFmtId="49" fontId="0" fillId="0" borderId="6" xfId="0" applyNumberFormat="1" applyBorder="1" applyAlignment="1">
      <alignment horizontal="left" vertical="center"/>
    </xf>
    <xf numFmtId="49" fontId="8" fillId="0" borderId="18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49" fontId="8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8" fillId="0" borderId="6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49" fontId="8" fillId="0" borderId="18" xfId="0" applyNumberFormat="1" applyFont="1" applyBorder="1" applyAlignment="1">
      <alignment horizontal="left" vertical="center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erver\ISRT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181" t="s">
        <v>41</v>
      </c>
      <c r="B2" s="181"/>
      <c r="C2" s="181"/>
      <c r="D2" s="181"/>
      <c r="E2" s="181"/>
      <c r="F2" s="181"/>
      <c r="G2" s="181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4"/>
  <sheetViews>
    <sheetView showGridLines="0" tabSelected="1" topLeftCell="B46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7" width="13" customWidth="1"/>
    <col min="8" max="8" width="8.7109375" customWidth="1"/>
    <col min="9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216" t="s">
        <v>4</v>
      </c>
      <c r="C1" s="217"/>
      <c r="D1" s="217"/>
      <c r="E1" s="217"/>
      <c r="F1" s="217"/>
      <c r="G1" s="217"/>
      <c r="H1" s="217"/>
      <c r="I1" s="217"/>
      <c r="J1" s="218"/>
    </row>
    <row r="2" spans="1:15" ht="36" customHeight="1" x14ac:dyDescent="0.2">
      <c r="A2" s="2"/>
      <c r="B2" s="76" t="s">
        <v>24</v>
      </c>
      <c r="C2" s="77"/>
      <c r="D2" s="78" t="s">
        <v>44</v>
      </c>
      <c r="E2" s="222" t="s">
        <v>45</v>
      </c>
      <c r="F2" s="223"/>
      <c r="G2" s="223"/>
      <c r="H2" s="223"/>
      <c r="I2" s="223"/>
      <c r="J2" s="224"/>
      <c r="O2" s="1"/>
    </row>
    <row r="3" spans="1:15" ht="27" hidden="1" customHeight="1" x14ac:dyDescent="0.2">
      <c r="A3" s="2"/>
      <c r="B3" s="79"/>
      <c r="C3" s="77"/>
      <c r="D3" s="80"/>
      <c r="E3" s="225"/>
      <c r="F3" s="226"/>
      <c r="G3" s="226"/>
      <c r="H3" s="226"/>
      <c r="I3" s="226"/>
      <c r="J3" s="227"/>
    </row>
    <row r="4" spans="1:15" ht="23.25" customHeight="1" x14ac:dyDescent="0.2">
      <c r="A4" s="2"/>
      <c r="B4" s="81"/>
      <c r="C4" s="82"/>
      <c r="D4" s="83"/>
      <c r="E4" s="206"/>
      <c r="F4" s="206"/>
      <c r="G4" s="206"/>
      <c r="H4" s="206"/>
      <c r="I4" s="206"/>
      <c r="J4" s="207"/>
    </row>
    <row r="5" spans="1:15" ht="24" customHeight="1" x14ac:dyDescent="0.2">
      <c r="A5" s="2"/>
      <c r="B5" s="31" t="s">
        <v>23</v>
      </c>
      <c r="D5" s="210" t="s">
        <v>46</v>
      </c>
      <c r="E5" s="211"/>
      <c r="F5" s="211"/>
      <c r="G5" s="211"/>
      <c r="H5" s="18" t="s">
        <v>42</v>
      </c>
      <c r="I5" s="85" t="s">
        <v>50</v>
      </c>
      <c r="J5" s="8"/>
    </row>
    <row r="6" spans="1:15" ht="15.75" customHeight="1" x14ac:dyDescent="0.2">
      <c r="A6" s="2"/>
      <c r="B6" s="28"/>
      <c r="C6" s="55"/>
      <c r="D6" s="212" t="s">
        <v>47</v>
      </c>
      <c r="E6" s="213"/>
      <c r="F6" s="213"/>
      <c r="G6" s="213"/>
      <c r="H6" s="18" t="s">
        <v>36</v>
      </c>
      <c r="I6" s="85" t="s">
        <v>51</v>
      </c>
      <c r="J6" s="8"/>
    </row>
    <row r="7" spans="1:15" ht="15.75" customHeight="1" x14ac:dyDescent="0.2">
      <c r="A7" s="2"/>
      <c r="B7" s="29"/>
      <c r="C7" s="56"/>
      <c r="D7" s="84" t="s">
        <v>49</v>
      </c>
      <c r="E7" s="214" t="s">
        <v>48</v>
      </c>
      <c r="F7" s="215"/>
      <c r="G7" s="215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229" t="s">
        <v>52</v>
      </c>
      <c r="E11" s="229"/>
      <c r="F11" s="229"/>
      <c r="G11" s="229"/>
      <c r="H11" s="18" t="s">
        <v>42</v>
      </c>
      <c r="I11" s="85" t="s">
        <v>56</v>
      </c>
      <c r="J11" s="8"/>
    </row>
    <row r="12" spans="1:15" ht="15.75" customHeight="1" x14ac:dyDescent="0.2">
      <c r="A12" s="2"/>
      <c r="B12" s="28"/>
      <c r="C12" s="55"/>
      <c r="D12" s="205" t="s">
        <v>53</v>
      </c>
      <c r="E12" s="205"/>
      <c r="F12" s="205"/>
      <c r="G12" s="205"/>
      <c r="H12" s="18" t="s">
        <v>36</v>
      </c>
      <c r="I12" s="85" t="s">
        <v>57</v>
      </c>
      <c r="J12" s="8"/>
    </row>
    <row r="13" spans="1:15" ht="15.75" customHeight="1" x14ac:dyDescent="0.2">
      <c r="A13" s="2"/>
      <c r="B13" s="29"/>
      <c r="C13" s="56"/>
      <c r="D13" s="84" t="s">
        <v>55</v>
      </c>
      <c r="E13" s="208" t="s">
        <v>54</v>
      </c>
      <c r="F13" s="209"/>
      <c r="G13" s="209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228"/>
      <c r="F15" s="228"/>
      <c r="G15" s="230"/>
      <c r="H15" s="230"/>
      <c r="I15" s="230" t="s">
        <v>31</v>
      </c>
      <c r="J15" s="231"/>
    </row>
    <row r="16" spans="1:15" ht="23.25" customHeight="1" x14ac:dyDescent="0.2">
      <c r="A16" s="138" t="s">
        <v>26</v>
      </c>
      <c r="B16" s="38" t="s">
        <v>26</v>
      </c>
      <c r="C16" s="62"/>
      <c r="D16" s="63"/>
      <c r="E16" s="194"/>
      <c r="F16" s="195"/>
      <c r="G16" s="194"/>
      <c r="H16" s="195"/>
      <c r="I16" s="194">
        <v>1126121.1100000001</v>
      </c>
      <c r="J16" s="196"/>
    </row>
    <row r="17" spans="1:10" ht="23.25" customHeight="1" x14ac:dyDescent="0.2">
      <c r="A17" s="138" t="s">
        <v>27</v>
      </c>
      <c r="B17" s="38" t="s">
        <v>27</v>
      </c>
      <c r="C17" s="62"/>
      <c r="D17" s="63"/>
      <c r="E17" s="194"/>
      <c r="F17" s="195"/>
      <c r="G17" s="194"/>
      <c r="H17" s="195"/>
      <c r="I17" s="194">
        <v>0</v>
      </c>
      <c r="J17" s="196"/>
    </row>
    <row r="18" spans="1:10" ht="23.25" customHeight="1" x14ac:dyDescent="0.2">
      <c r="A18" s="138" t="s">
        <v>28</v>
      </c>
      <c r="B18" s="38" t="s">
        <v>28</v>
      </c>
      <c r="C18" s="62"/>
      <c r="D18" s="63"/>
      <c r="E18" s="194"/>
      <c r="F18" s="195"/>
      <c r="G18" s="194"/>
      <c r="H18" s="195"/>
      <c r="I18" s="194">
        <v>0</v>
      </c>
      <c r="J18" s="196"/>
    </row>
    <row r="19" spans="1:10" ht="23.25" customHeight="1" x14ac:dyDescent="0.2">
      <c r="A19" s="138" t="s">
        <v>86</v>
      </c>
      <c r="B19" s="38" t="s">
        <v>29</v>
      </c>
      <c r="C19" s="62"/>
      <c r="D19" s="63"/>
      <c r="E19" s="194"/>
      <c r="F19" s="195"/>
      <c r="G19" s="194"/>
      <c r="H19" s="195"/>
      <c r="I19" s="194">
        <v>0</v>
      </c>
      <c r="J19" s="196"/>
    </row>
    <row r="20" spans="1:10" ht="23.25" customHeight="1" x14ac:dyDescent="0.2">
      <c r="A20" s="138" t="s">
        <v>87</v>
      </c>
      <c r="B20" s="38" t="s">
        <v>30</v>
      </c>
      <c r="C20" s="62"/>
      <c r="D20" s="63"/>
      <c r="E20" s="194"/>
      <c r="F20" s="195"/>
      <c r="G20" s="194"/>
      <c r="H20" s="195"/>
      <c r="I20" s="194">
        <v>0</v>
      </c>
      <c r="J20" s="196"/>
    </row>
    <row r="21" spans="1:10" ht="23.25" customHeight="1" x14ac:dyDescent="0.2">
      <c r="A21" s="2"/>
      <c r="B21" s="48" t="s">
        <v>31</v>
      </c>
      <c r="C21" s="64"/>
      <c r="D21" s="65"/>
      <c r="E21" s="197"/>
      <c r="F21" s="232"/>
      <c r="G21" s="197"/>
      <c r="H21" s="232"/>
      <c r="I21" s="197">
        <f>SUM(I16:J20)</f>
        <v>1126121.1100000001</v>
      </c>
      <c r="J21" s="198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/>
      <c r="B23" s="38" t="s">
        <v>13</v>
      </c>
      <c r="C23" s="62"/>
      <c r="D23" s="63"/>
      <c r="E23" s="67">
        <v>12</v>
      </c>
      <c r="F23" s="39" t="s">
        <v>0</v>
      </c>
      <c r="G23" s="192">
        <v>0</v>
      </c>
      <c r="H23" s="193"/>
      <c r="I23" s="193"/>
      <c r="J23" s="40" t="str">
        <f t="shared" ref="J23:J28" si="0">Mena</f>
        <v>CZK</v>
      </c>
    </row>
    <row r="24" spans="1:10" ht="23.25" customHeight="1" x14ac:dyDescent="0.2">
      <c r="A24" s="2"/>
      <c r="B24" s="38" t="s">
        <v>14</v>
      </c>
      <c r="C24" s="62"/>
      <c r="D24" s="63"/>
      <c r="E24" s="67">
        <f>SazbaDPH1</f>
        <v>12</v>
      </c>
      <c r="F24" s="39" t="s">
        <v>0</v>
      </c>
      <c r="G24" s="190">
        <v>0</v>
      </c>
      <c r="H24" s="191"/>
      <c r="I24" s="191"/>
      <c r="J24" s="40" t="str">
        <f t="shared" si="0"/>
        <v>CZK</v>
      </c>
    </row>
    <row r="25" spans="1:10" ht="23.25" customHeight="1" x14ac:dyDescent="0.2">
      <c r="A25" s="2"/>
      <c r="B25" s="38" t="s">
        <v>15</v>
      </c>
      <c r="C25" s="62"/>
      <c r="D25" s="63"/>
      <c r="E25" s="67">
        <v>21</v>
      </c>
      <c r="F25" s="39" t="s">
        <v>0</v>
      </c>
      <c r="G25" s="192">
        <v>1126121.1100000001</v>
      </c>
      <c r="H25" s="193"/>
      <c r="I25" s="193"/>
      <c r="J25" s="40" t="str">
        <f t="shared" si="0"/>
        <v>CZK</v>
      </c>
    </row>
    <row r="26" spans="1:10" ht="23.25" customHeight="1" x14ac:dyDescent="0.2">
      <c r="A26" s="2"/>
      <c r="B26" s="32" t="s">
        <v>16</v>
      </c>
      <c r="C26" s="68"/>
      <c r="D26" s="54"/>
      <c r="E26" s="69">
        <f>SazbaDPH2</f>
        <v>21</v>
      </c>
      <c r="F26" s="30" t="s">
        <v>0</v>
      </c>
      <c r="G26" s="219">
        <v>236485.43</v>
      </c>
      <c r="H26" s="220"/>
      <c r="I26" s="220"/>
      <c r="J26" s="37" t="str">
        <f t="shared" si="0"/>
        <v>CZK</v>
      </c>
    </row>
    <row r="27" spans="1:10" ht="23.25" customHeight="1" thickBot="1" x14ac:dyDescent="0.25">
      <c r="A27" s="2"/>
      <c r="B27" s="31" t="s">
        <v>5</v>
      </c>
      <c r="C27" s="70"/>
      <c r="D27" s="71"/>
      <c r="E27" s="70"/>
      <c r="F27" s="16"/>
      <c r="G27" s="221">
        <v>0</v>
      </c>
      <c r="H27" s="221"/>
      <c r="I27" s="221"/>
      <c r="J27" s="41" t="str">
        <f t="shared" si="0"/>
        <v>CZK</v>
      </c>
    </row>
    <row r="28" spans="1:10" ht="27.75" hidden="1" customHeight="1" thickBot="1" x14ac:dyDescent="0.25">
      <c r="A28" s="2"/>
      <c r="B28" s="111" t="s">
        <v>25</v>
      </c>
      <c r="C28" s="112"/>
      <c r="D28" s="112"/>
      <c r="E28" s="113"/>
      <c r="F28" s="114"/>
      <c r="G28" s="199">
        <v>1126121.1100000001</v>
      </c>
      <c r="H28" s="200"/>
      <c r="I28" s="200"/>
      <c r="J28" s="115" t="str">
        <f t="shared" si="0"/>
        <v>CZK</v>
      </c>
    </row>
    <row r="29" spans="1:10" ht="27.75" customHeight="1" thickBot="1" x14ac:dyDescent="0.25">
      <c r="A29" s="2"/>
      <c r="B29" s="111" t="s">
        <v>37</v>
      </c>
      <c r="C29" s="116"/>
      <c r="D29" s="116"/>
      <c r="E29" s="116"/>
      <c r="F29" s="117"/>
      <c r="G29" s="199">
        <v>1362606.54</v>
      </c>
      <c r="H29" s="199"/>
      <c r="I29" s="199"/>
      <c r="J29" s="118" t="s">
        <v>70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01" t="s">
        <v>43</v>
      </c>
      <c r="E34" s="202"/>
      <c r="G34" s="203"/>
      <c r="H34" s="204"/>
      <c r="I34" s="204"/>
      <c r="J34" s="25"/>
    </row>
    <row r="35" spans="1:10" ht="12.75" customHeight="1" x14ac:dyDescent="0.2">
      <c r="A35" s="2"/>
      <c r="B35" s="2"/>
      <c r="D35" s="189" t="s">
        <v>2</v>
      </c>
      <c r="E35" s="189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">
      <c r="B37" s="88" t="s">
        <v>17</v>
      </c>
      <c r="C37" s="89"/>
      <c r="D37" s="89"/>
      <c r="E37" s="89"/>
      <c r="F37" s="90"/>
      <c r="G37" s="90"/>
      <c r="H37" s="90"/>
      <c r="I37" s="90"/>
      <c r="J37" s="91"/>
    </row>
    <row r="38" spans="1:10" ht="25.5" customHeight="1" x14ac:dyDescent="0.2">
      <c r="A38" s="87" t="s">
        <v>39</v>
      </c>
      <c r="B38" s="92" t="s">
        <v>18</v>
      </c>
      <c r="C38" s="93" t="s">
        <v>6</v>
      </c>
      <c r="D38" s="93"/>
      <c r="E38" s="93"/>
      <c r="F38" s="94" t="str">
        <f>B23</f>
        <v>Základ pro sníženou DPH</v>
      </c>
      <c r="G38" s="94" t="str">
        <f>B25</f>
        <v>Základ pro základní DPH</v>
      </c>
      <c r="H38" s="95" t="s">
        <v>19</v>
      </c>
      <c r="I38" s="95" t="s">
        <v>1</v>
      </c>
      <c r="J38" s="96" t="s">
        <v>0</v>
      </c>
    </row>
    <row r="39" spans="1:10" ht="25.5" hidden="1" customHeight="1" x14ac:dyDescent="0.2">
      <c r="A39" s="87">
        <v>1</v>
      </c>
      <c r="B39" s="97" t="s">
        <v>58</v>
      </c>
      <c r="C39" s="185"/>
      <c r="D39" s="185"/>
      <c r="E39" s="185"/>
      <c r="F39" s="98">
        <v>0</v>
      </c>
      <c r="G39" s="99">
        <v>1126121.1100000001</v>
      </c>
      <c r="H39" s="100">
        <v>236485.44</v>
      </c>
      <c r="I39" s="100">
        <v>1362606.55</v>
      </c>
      <c r="J39" s="101">
        <f t="shared" ref="J39:J47" si="1">IF(CenaCelkemVypocet=0,"",I39/CenaCelkemVypocet*100)</f>
        <v>100</v>
      </c>
    </row>
    <row r="40" spans="1:10" ht="25.5" customHeight="1" x14ac:dyDescent="0.2">
      <c r="A40" s="87">
        <v>2</v>
      </c>
      <c r="B40" s="102" t="s">
        <v>59</v>
      </c>
      <c r="C40" s="184" t="s">
        <v>60</v>
      </c>
      <c r="D40" s="184"/>
      <c r="E40" s="184"/>
      <c r="F40" s="103">
        <v>0</v>
      </c>
      <c r="G40" s="104">
        <v>413223.14</v>
      </c>
      <c r="H40" s="104">
        <v>86776.86</v>
      </c>
      <c r="I40" s="104">
        <v>500000</v>
      </c>
      <c r="J40" s="105">
        <f t="shared" si="1"/>
        <v>36.694378138722435</v>
      </c>
    </row>
    <row r="41" spans="1:10" ht="25.5" customHeight="1" x14ac:dyDescent="0.2">
      <c r="A41" s="87">
        <v>3</v>
      </c>
      <c r="B41" s="106" t="s">
        <v>61</v>
      </c>
      <c r="C41" s="185" t="s">
        <v>62</v>
      </c>
      <c r="D41" s="185"/>
      <c r="E41" s="185"/>
      <c r="F41" s="107">
        <v>0</v>
      </c>
      <c r="G41" s="100">
        <v>413223.14</v>
      </c>
      <c r="H41" s="100">
        <v>86776.86</v>
      </c>
      <c r="I41" s="100">
        <v>500000</v>
      </c>
      <c r="J41" s="101">
        <f t="shared" si="1"/>
        <v>36.694378138722435</v>
      </c>
    </row>
    <row r="42" spans="1:10" ht="25.5" customHeight="1" x14ac:dyDescent="0.2">
      <c r="A42" s="87">
        <v>2</v>
      </c>
      <c r="B42" s="102" t="s">
        <v>63</v>
      </c>
      <c r="C42" s="184" t="s">
        <v>64</v>
      </c>
      <c r="D42" s="184"/>
      <c r="E42" s="184"/>
      <c r="F42" s="103">
        <v>0</v>
      </c>
      <c r="G42" s="104">
        <v>318318.98</v>
      </c>
      <c r="H42" s="104">
        <v>66846.990000000005</v>
      </c>
      <c r="I42" s="104">
        <v>385165.97</v>
      </c>
      <c r="J42" s="105">
        <f t="shared" si="1"/>
        <v>28.26685149869564</v>
      </c>
    </row>
    <row r="43" spans="1:10" ht="25.5" customHeight="1" x14ac:dyDescent="0.2">
      <c r="A43" s="87">
        <v>3</v>
      </c>
      <c r="B43" s="106" t="s">
        <v>59</v>
      </c>
      <c r="C43" s="185" t="s">
        <v>62</v>
      </c>
      <c r="D43" s="185"/>
      <c r="E43" s="185"/>
      <c r="F43" s="107">
        <v>0</v>
      </c>
      <c r="G43" s="100">
        <v>318318.98</v>
      </c>
      <c r="H43" s="100">
        <v>66846.990000000005</v>
      </c>
      <c r="I43" s="100">
        <v>385165.97</v>
      </c>
      <c r="J43" s="101">
        <f t="shared" si="1"/>
        <v>28.26685149869564</v>
      </c>
    </row>
    <row r="44" spans="1:10" ht="25.5" customHeight="1" x14ac:dyDescent="0.2">
      <c r="A44" s="87">
        <v>2</v>
      </c>
      <c r="B44" s="102" t="s">
        <v>65</v>
      </c>
      <c r="C44" s="184" t="s">
        <v>66</v>
      </c>
      <c r="D44" s="184"/>
      <c r="E44" s="184"/>
      <c r="F44" s="103">
        <v>0</v>
      </c>
      <c r="G44" s="104">
        <v>67295.53</v>
      </c>
      <c r="H44" s="104">
        <v>14132.06</v>
      </c>
      <c r="I44" s="104">
        <v>81427.59</v>
      </c>
      <c r="J44" s="105">
        <f t="shared" si="1"/>
        <v>5.9758695567697071</v>
      </c>
    </row>
    <row r="45" spans="1:10" ht="25.5" customHeight="1" x14ac:dyDescent="0.2">
      <c r="A45" s="87">
        <v>3</v>
      </c>
      <c r="B45" s="106" t="s">
        <v>59</v>
      </c>
      <c r="C45" s="185" t="s">
        <v>62</v>
      </c>
      <c r="D45" s="185"/>
      <c r="E45" s="185"/>
      <c r="F45" s="107">
        <v>0</v>
      </c>
      <c r="G45" s="100">
        <v>67295.53</v>
      </c>
      <c r="H45" s="100">
        <v>14132.06</v>
      </c>
      <c r="I45" s="100">
        <v>81427.59</v>
      </c>
      <c r="J45" s="101">
        <f t="shared" si="1"/>
        <v>5.9758695567697071</v>
      </c>
    </row>
    <row r="46" spans="1:10" ht="25.5" customHeight="1" x14ac:dyDescent="0.2">
      <c r="A46" s="87">
        <v>2</v>
      </c>
      <c r="B46" s="102" t="s">
        <v>67</v>
      </c>
      <c r="C46" s="184" t="s">
        <v>68</v>
      </c>
      <c r="D46" s="184"/>
      <c r="E46" s="184"/>
      <c r="F46" s="103">
        <v>0</v>
      </c>
      <c r="G46" s="104">
        <v>327283.46000000002</v>
      </c>
      <c r="H46" s="104">
        <v>68729.53</v>
      </c>
      <c r="I46" s="104">
        <v>396012.99</v>
      </c>
      <c r="J46" s="105">
        <f t="shared" si="1"/>
        <v>29.062900805812212</v>
      </c>
    </row>
    <row r="47" spans="1:10" ht="25.5" customHeight="1" x14ac:dyDescent="0.2">
      <c r="A47" s="87">
        <v>3</v>
      </c>
      <c r="B47" s="106" t="s">
        <v>59</v>
      </c>
      <c r="C47" s="185" t="s">
        <v>62</v>
      </c>
      <c r="D47" s="185"/>
      <c r="E47" s="185"/>
      <c r="F47" s="107">
        <v>0</v>
      </c>
      <c r="G47" s="100">
        <v>327283.46000000002</v>
      </c>
      <c r="H47" s="100">
        <v>68729.53</v>
      </c>
      <c r="I47" s="100">
        <v>396012.99</v>
      </c>
      <c r="J47" s="101">
        <f t="shared" si="1"/>
        <v>29.062900805812212</v>
      </c>
    </row>
    <row r="48" spans="1:10" ht="25.5" customHeight="1" x14ac:dyDescent="0.2">
      <c r="A48" s="87"/>
      <c r="B48" s="186" t="s">
        <v>69</v>
      </c>
      <c r="C48" s="187"/>
      <c r="D48" s="187"/>
      <c r="E48" s="188"/>
      <c r="F48" s="108">
        <f>SUMIF(A39:A47,"=1",F39:F47)</f>
        <v>0</v>
      </c>
      <c r="G48" s="109">
        <f>SUMIF(A39:A47,"=1",G39:G47)</f>
        <v>1126121.1100000001</v>
      </c>
      <c r="H48" s="109">
        <f>SUMIF(A39:A47,"=1",H39:H47)</f>
        <v>236485.44</v>
      </c>
      <c r="I48" s="109">
        <f>SUMIF(A39:A47,"=1",I39:I47)</f>
        <v>1362606.55</v>
      </c>
      <c r="J48" s="110">
        <f>SUMIF(A39:A47,"=1",J39:J47)</f>
        <v>100</v>
      </c>
    </row>
    <row r="52" spans="1:10" ht="15.75" x14ac:dyDescent="0.25">
      <c r="B52" s="119" t="s">
        <v>71</v>
      </c>
    </row>
    <row r="54" spans="1:10" ht="25.5" customHeight="1" x14ac:dyDescent="0.2">
      <c r="A54" s="121"/>
      <c r="B54" s="124" t="s">
        <v>18</v>
      </c>
      <c r="C54" s="124" t="s">
        <v>6</v>
      </c>
      <c r="D54" s="125"/>
      <c r="E54" s="125"/>
      <c r="F54" s="126" t="s">
        <v>72</v>
      </c>
      <c r="G54" s="126"/>
      <c r="H54" s="126"/>
      <c r="I54" s="126" t="s">
        <v>31</v>
      </c>
      <c r="J54" s="126" t="s">
        <v>0</v>
      </c>
    </row>
    <row r="55" spans="1:10" ht="36.75" customHeight="1" x14ac:dyDescent="0.2">
      <c r="A55" s="122"/>
      <c r="B55" s="127" t="s">
        <v>73</v>
      </c>
      <c r="C55" s="182" t="s">
        <v>74</v>
      </c>
      <c r="D55" s="183"/>
      <c r="E55" s="183"/>
      <c r="F55" s="136" t="s">
        <v>26</v>
      </c>
      <c r="G55" s="128"/>
      <c r="H55" s="128"/>
      <c r="I55" s="128">
        <v>20910</v>
      </c>
      <c r="J55" s="133">
        <f>IF(I61=0,"",I55/I61*100)</f>
        <v>1.8568162708538518</v>
      </c>
    </row>
    <row r="56" spans="1:10" ht="36.75" customHeight="1" x14ac:dyDescent="0.2">
      <c r="A56" s="122"/>
      <c r="B56" s="127" t="s">
        <v>75</v>
      </c>
      <c r="C56" s="182" t="s">
        <v>76</v>
      </c>
      <c r="D56" s="183"/>
      <c r="E56" s="183"/>
      <c r="F56" s="136" t="s">
        <v>26</v>
      </c>
      <c r="G56" s="128"/>
      <c r="H56" s="128"/>
      <c r="I56" s="128">
        <v>1046907.5</v>
      </c>
      <c r="J56" s="133">
        <f>IF(I61=0,"",I56/I61*100)</f>
        <v>92.965800099422708</v>
      </c>
    </row>
    <row r="57" spans="1:10" ht="36.75" customHeight="1" x14ac:dyDescent="0.2">
      <c r="A57" s="122"/>
      <c r="B57" s="127" t="s">
        <v>77</v>
      </c>
      <c r="C57" s="182" t="s">
        <v>78</v>
      </c>
      <c r="D57" s="183"/>
      <c r="E57" s="183"/>
      <c r="F57" s="136" t="s">
        <v>26</v>
      </c>
      <c r="G57" s="128"/>
      <c r="H57" s="128"/>
      <c r="I57" s="128">
        <v>1250</v>
      </c>
      <c r="J57" s="133">
        <f>IF(I61=0,"",I57/I61*100)</f>
        <v>0.11100049443172237</v>
      </c>
    </row>
    <row r="58" spans="1:10" ht="36.75" customHeight="1" x14ac:dyDescent="0.2">
      <c r="A58" s="122"/>
      <c r="B58" s="127" t="s">
        <v>79</v>
      </c>
      <c r="C58" s="182" t="s">
        <v>80</v>
      </c>
      <c r="D58" s="183"/>
      <c r="E58" s="183"/>
      <c r="F58" s="136" t="s">
        <v>26</v>
      </c>
      <c r="G58" s="128"/>
      <c r="H58" s="128"/>
      <c r="I58" s="128">
        <v>30229.8</v>
      </c>
      <c r="J58" s="133">
        <f>IF(I61=0,"",I58/I61*100)</f>
        <v>2.6844181972576644</v>
      </c>
    </row>
    <row r="59" spans="1:10" ht="36.75" customHeight="1" x14ac:dyDescent="0.2">
      <c r="A59" s="122"/>
      <c r="B59" s="127" t="s">
        <v>81</v>
      </c>
      <c r="C59" s="182" t="s">
        <v>82</v>
      </c>
      <c r="D59" s="183"/>
      <c r="E59" s="183"/>
      <c r="F59" s="136" t="s">
        <v>26</v>
      </c>
      <c r="G59" s="128"/>
      <c r="H59" s="128"/>
      <c r="I59" s="128">
        <v>6546.88</v>
      </c>
      <c r="J59" s="133">
        <f>IF(I61=0,"",I59/I61*100)</f>
        <v>0.58136553358812371</v>
      </c>
    </row>
    <row r="60" spans="1:10" ht="36.75" customHeight="1" x14ac:dyDescent="0.2">
      <c r="A60" s="122"/>
      <c r="B60" s="127" t="s">
        <v>83</v>
      </c>
      <c r="C60" s="182" t="s">
        <v>84</v>
      </c>
      <c r="D60" s="183"/>
      <c r="E60" s="183"/>
      <c r="F60" s="136" t="s">
        <v>85</v>
      </c>
      <c r="G60" s="128"/>
      <c r="H60" s="128"/>
      <c r="I60" s="128">
        <v>20276.93</v>
      </c>
      <c r="J60" s="133">
        <f>IF(I61=0,"",I60/I61*100)</f>
        <v>1.8005994044459395</v>
      </c>
    </row>
    <row r="61" spans="1:10" ht="25.5" customHeight="1" x14ac:dyDescent="0.2">
      <c r="A61" s="123"/>
      <c r="B61" s="129" t="s">
        <v>1</v>
      </c>
      <c r="C61" s="130"/>
      <c r="D61" s="131"/>
      <c r="E61" s="131"/>
      <c r="F61" s="137"/>
      <c r="G61" s="132"/>
      <c r="H61" s="132"/>
      <c r="I61" s="132">
        <f>SUM(I55:I60)</f>
        <v>1126121.1099999999</v>
      </c>
      <c r="J61" s="134">
        <f>SUM(J55:J60)</f>
        <v>100.00000000000001</v>
      </c>
    </row>
    <row r="62" spans="1:10" x14ac:dyDescent="0.2">
      <c r="F62" s="86"/>
      <c r="G62" s="86"/>
      <c r="H62" s="86"/>
      <c r="I62" s="86"/>
      <c r="J62" s="135"/>
    </row>
    <row r="63" spans="1:10" x14ac:dyDescent="0.2">
      <c r="F63" s="86"/>
      <c r="G63" s="86"/>
      <c r="H63" s="86"/>
      <c r="I63" s="86"/>
      <c r="J63" s="135"/>
    </row>
    <row r="64" spans="1:10" x14ac:dyDescent="0.2">
      <c r="F64" s="86"/>
      <c r="G64" s="86"/>
      <c r="H64" s="86"/>
      <c r="I64" s="86"/>
      <c r="J64" s="135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7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C43:E43"/>
    <mergeCell ref="C44:E44"/>
    <mergeCell ref="C45:E45"/>
    <mergeCell ref="C46:E46"/>
    <mergeCell ref="C47:E47"/>
    <mergeCell ref="B48:E48"/>
    <mergeCell ref="C60:E60"/>
    <mergeCell ref="C55:E55"/>
    <mergeCell ref="C56:E56"/>
    <mergeCell ref="C57:E57"/>
    <mergeCell ref="C58:E58"/>
    <mergeCell ref="C59:E59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33" t="s">
        <v>7</v>
      </c>
      <c r="B1" s="233"/>
      <c r="C1" s="234"/>
      <c r="D1" s="233"/>
      <c r="E1" s="233"/>
      <c r="F1" s="233"/>
      <c r="G1" s="233"/>
    </row>
    <row r="2" spans="1:7" ht="24.95" customHeight="1" x14ac:dyDescent="0.2">
      <c r="A2" s="50" t="s">
        <v>8</v>
      </c>
      <c r="B2" s="49"/>
      <c r="C2" s="235"/>
      <c r="D2" s="235"/>
      <c r="E2" s="235"/>
      <c r="F2" s="235"/>
      <c r="G2" s="236"/>
    </row>
    <row r="3" spans="1:7" ht="24.95" customHeight="1" x14ac:dyDescent="0.2">
      <c r="A3" s="50" t="s">
        <v>9</v>
      </c>
      <c r="B3" s="49"/>
      <c r="C3" s="235"/>
      <c r="D3" s="235"/>
      <c r="E3" s="235"/>
      <c r="F3" s="235"/>
      <c r="G3" s="236"/>
    </row>
    <row r="4" spans="1:7" ht="24.95" customHeight="1" x14ac:dyDescent="0.2">
      <c r="A4" s="50" t="s">
        <v>10</v>
      </c>
      <c r="B4" s="49"/>
      <c r="C4" s="235"/>
      <c r="D4" s="235"/>
      <c r="E4" s="235"/>
      <c r="F4" s="235"/>
      <c r="G4" s="236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1" x14ac:dyDescent="0.2"/>
  <cols>
    <col min="1" max="1" width="3.42578125" customWidth="1"/>
    <col min="2" max="2" width="12.5703125" style="120" customWidth="1"/>
    <col min="3" max="3" width="38.28515625" style="120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37" t="s">
        <v>7</v>
      </c>
      <c r="B1" s="237"/>
      <c r="C1" s="237"/>
      <c r="D1" s="237"/>
      <c r="E1" s="237"/>
      <c r="F1" s="237"/>
      <c r="G1" s="237"/>
      <c r="AG1" t="s">
        <v>88</v>
      </c>
    </row>
    <row r="2" spans="1:60" ht="24.95" customHeight="1" x14ac:dyDescent="0.2">
      <c r="A2" s="50" t="s">
        <v>8</v>
      </c>
      <c r="B2" s="49" t="s">
        <v>44</v>
      </c>
      <c r="C2" s="238" t="s">
        <v>45</v>
      </c>
      <c r="D2" s="239"/>
      <c r="E2" s="239"/>
      <c r="F2" s="239"/>
      <c r="G2" s="240"/>
      <c r="AG2" t="s">
        <v>89</v>
      </c>
    </row>
    <row r="3" spans="1:60" ht="24.95" customHeight="1" x14ac:dyDescent="0.2">
      <c r="A3" s="50" t="s">
        <v>9</v>
      </c>
      <c r="B3" s="49" t="s">
        <v>59</v>
      </c>
      <c r="C3" s="238" t="s">
        <v>60</v>
      </c>
      <c r="D3" s="239"/>
      <c r="E3" s="239"/>
      <c r="F3" s="239"/>
      <c r="G3" s="240"/>
      <c r="AC3" s="120" t="s">
        <v>89</v>
      </c>
      <c r="AG3" t="s">
        <v>90</v>
      </c>
    </row>
    <row r="4" spans="1:60" ht="24.95" customHeight="1" x14ac:dyDescent="0.2">
      <c r="A4" s="139" t="s">
        <v>10</v>
      </c>
      <c r="B4" s="140" t="s">
        <v>61</v>
      </c>
      <c r="C4" s="241" t="s">
        <v>62</v>
      </c>
      <c r="D4" s="242"/>
      <c r="E4" s="242"/>
      <c r="F4" s="242"/>
      <c r="G4" s="243"/>
      <c r="AG4" t="s">
        <v>91</v>
      </c>
    </row>
    <row r="5" spans="1:60" x14ac:dyDescent="0.2">
      <c r="D5" s="10"/>
    </row>
    <row r="6" spans="1:60" ht="38.25" x14ac:dyDescent="0.2">
      <c r="A6" s="142" t="s">
        <v>92</v>
      </c>
      <c r="B6" s="144" t="s">
        <v>93</v>
      </c>
      <c r="C6" s="144" t="s">
        <v>94</v>
      </c>
      <c r="D6" s="143" t="s">
        <v>95</v>
      </c>
      <c r="E6" s="142" t="s">
        <v>96</v>
      </c>
      <c r="F6" s="141" t="s">
        <v>97</v>
      </c>
      <c r="G6" s="142" t="s">
        <v>31</v>
      </c>
      <c r="H6" s="145" t="s">
        <v>32</v>
      </c>
      <c r="I6" s="145" t="s">
        <v>98</v>
      </c>
      <c r="J6" s="145" t="s">
        <v>33</v>
      </c>
      <c r="K6" s="145" t="s">
        <v>99</v>
      </c>
      <c r="L6" s="145" t="s">
        <v>100</v>
      </c>
      <c r="M6" s="145" t="s">
        <v>101</v>
      </c>
      <c r="N6" s="145" t="s">
        <v>102</v>
      </c>
      <c r="O6" s="145" t="s">
        <v>103</v>
      </c>
      <c r="P6" s="145" t="s">
        <v>104</v>
      </c>
      <c r="Q6" s="145" t="s">
        <v>105</v>
      </c>
      <c r="R6" s="145" t="s">
        <v>106</v>
      </c>
      <c r="S6" s="145" t="s">
        <v>107</v>
      </c>
      <c r="T6" s="145" t="s">
        <v>108</v>
      </c>
      <c r="U6" s="145" t="s">
        <v>109</v>
      </c>
      <c r="V6" s="145" t="s">
        <v>110</v>
      </c>
      <c r="W6" s="145" t="s">
        <v>111</v>
      </c>
      <c r="X6" s="145" t="s">
        <v>112</v>
      </c>
      <c r="Y6" s="145" t="s">
        <v>113</v>
      </c>
    </row>
    <row r="7" spans="1:60" hidden="1" x14ac:dyDescent="0.2">
      <c r="A7" s="3"/>
      <c r="B7" s="4"/>
      <c r="C7" s="4"/>
      <c r="D7" s="6"/>
      <c r="E7" s="147"/>
      <c r="F7" s="148"/>
      <c r="G7" s="148"/>
      <c r="H7" s="148"/>
      <c r="I7" s="148"/>
      <c r="J7" s="148"/>
      <c r="K7" s="148"/>
      <c r="L7" s="148"/>
      <c r="M7" s="148"/>
      <c r="N7" s="147"/>
      <c r="O7" s="147"/>
      <c r="P7" s="147"/>
      <c r="Q7" s="147"/>
      <c r="R7" s="148"/>
      <c r="S7" s="148"/>
      <c r="T7" s="148"/>
      <c r="U7" s="148"/>
      <c r="V7" s="148"/>
      <c r="W7" s="148"/>
      <c r="X7" s="148"/>
      <c r="Y7" s="148"/>
    </row>
    <row r="8" spans="1:60" x14ac:dyDescent="0.2">
      <c r="A8" s="157" t="s">
        <v>114</v>
      </c>
      <c r="B8" s="158" t="s">
        <v>73</v>
      </c>
      <c r="C8" s="175" t="s">
        <v>74</v>
      </c>
      <c r="D8" s="159"/>
      <c r="E8" s="160"/>
      <c r="F8" s="161"/>
      <c r="G8" s="162">
        <v>14634</v>
      </c>
      <c r="H8" s="156"/>
      <c r="I8" s="156">
        <v>0</v>
      </c>
      <c r="J8" s="156"/>
      <c r="K8" s="156">
        <v>14634</v>
      </c>
      <c r="L8" s="156"/>
      <c r="M8" s="156"/>
      <c r="N8" s="155"/>
      <c r="O8" s="155"/>
      <c r="P8" s="155"/>
      <c r="Q8" s="155"/>
      <c r="R8" s="156"/>
      <c r="S8" s="156"/>
      <c r="T8" s="156"/>
      <c r="U8" s="156"/>
      <c r="V8" s="156"/>
      <c r="W8" s="156"/>
      <c r="X8" s="156"/>
      <c r="Y8" s="156"/>
      <c r="AG8" t="s">
        <v>115</v>
      </c>
    </row>
    <row r="9" spans="1:60" x14ac:dyDescent="0.2">
      <c r="A9" s="163">
        <v>1</v>
      </c>
      <c r="B9" s="164" t="s">
        <v>116</v>
      </c>
      <c r="C9" s="176" t="s">
        <v>117</v>
      </c>
      <c r="D9" s="165" t="s">
        <v>118</v>
      </c>
      <c r="E9" s="166">
        <v>813</v>
      </c>
      <c r="F9" s="167">
        <v>18</v>
      </c>
      <c r="G9" s="168">
        <v>14634</v>
      </c>
      <c r="H9" s="152">
        <v>0</v>
      </c>
      <c r="I9" s="152">
        <v>0</v>
      </c>
      <c r="J9" s="152">
        <v>18</v>
      </c>
      <c r="K9" s="152">
        <v>14634</v>
      </c>
      <c r="L9" s="152">
        <v>21</v>
      </c>
      <c r="M9" s="152">
        <v>17707.14</v>
      </c>
      <c r="N9" s="151">
        <v>0</v>
      </c>
      <c r="O9" s="151">
        <v>0</v>
      </c>
      <c r="P9" s="151">
        <v>0</v>
      </c>
      <c r="Q9" s="151">
        <v>0</v>
      </c>
      <c r="R9" s="152"/>
      <c r="S9" s="152" t="s">
        <v>119</v>
      </c>
      <c r="T9" s="152" t="s">
        <v>120</v>
      </c>
      <c r="U9" s="152">
        <v>0.01</v>
      </c>
      <c r="V9" s="152">
        <v>8.1300000000000008</v>
      </c>
      <c r="W9" s="152"/>
      <c r="X9" s="152" t="s">
        <v>121</v>
      </c>
      <c r="Y9" s="152" t="s">
        <v>122</v>
      </c>
      <c r="Z9" s="146"/>
      <c r="AA9" s="146"/>
      <c r="AB9" s="146"/>
      <c r="AC9" s="146"/>
      <c r="AD9" s="146"/>
      <c r="AE9" s="146"/>
      <c r="AF9" s="146"/>
      <c r="AG9" s="146" t="s">
        <v>123</v>
      </c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</row>
    <row r="10" spans="1:60" outlineLevel="1" x14ac:dyDescent="0.2">
      <c r="A10" s="149"/>
      <c r="B10" s="150"/>
      <c r="C10" s="177" t="s">
        <v>124</v>
      </c>
      <c r="D10" s="153"/>
      <c r="E10" s="154">
        <v>813</v>
      </c>
      <c r="F10" s="152"/>
      <c r="G10" s="152"/>
      <c r="H10" s="152"/>
      <c r="I10" s="152"/>
      <c r="J10" s="152"/>
      <c r="K10" s="152"/>
      <c r="L10" s="152"/>
      <c r="M10" s="152"/>
      <c r="N10" s="151"/>
      <c r="O10" s="151"/>
      <c r="P10" s="151"/>
      <c r="Q10" s="151"/>
      <c r="R10" s="152"/>
      <c r="S10" s="152"/>
      <c r="T10" s="152"/>
      <c r="U10" s="152"/>
      <c r="V10" s="152"/>
      <c r="W10" s="152"/>
      <c r="X10" s="152"/>
      <c r="Y10" s="152"/>
      <c r="Z10" s="146"/>
      <c r="AA10" s="146"/>
      <c r="AB10" s="146"/>
      <c r="AC10" s="146"/>
      <c r="AD10" s="146"/>
      <c r="AE10" s="146"/>
      <c r="AF10" s="146"/>
      <c r="AG10" s="146" t="s">
        <v>125</v>
      </c>
      <c r="AH10" s="146">
        <v>0</v>
      </c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</row>
    <row r="11" spans="1:60" x14ac:dyDescent="0.2">
      <c r="A11" s="157" t="s">
        <v>114</v>
      </c>
      <c r="B11" s="158" t="s">
        <v>75</v>
      </c>
      <c r="C11" s="175" t="s">
        <v>76</v>
      </c>
      <c r="D11" s="159"/>
      <c r="E11" s="160"/>
      <c r="F11" s="161"/>
      <c r="G11" s="162">
        <v>374793</v>
      </c>
      <c r="H11" s="156"/>
      <c r="I11" s="156">
        <v>390996.09</v>
      </c>
      <c r="J11" s="156"/>
      <c r="K11" s="156">
        <v>-16203.09</v>
      </c>
      <c r="L11" s="156"/>
      <c r="M11" s="156"/>
      <c r="N11" s="155"/>
      <c r="O11" s="155"/>
      <c r="P11" s="155"/>
      <c r="Q11" s="155"/>
      <c r="R11" s="156"/>
      <c r="S11" s="156"/>
      <c r="T11" s="156"/>
      <c r="U11" s="156"/>
      <c r="V11" s="156"/>
      <c r="W11" s="156"/>
      <c r="X11" s="156"/>
      <c r="Y11" s="156"/>
      <c r="AG11" t="s">
        <v>115</v>
      </c>
    </row>
    <row r="12" spans="1:60" x14ac:dyDescent="0.2">
      <c r="A12" s="169">
        <v>2</v>
      </c>
      <c r="B12" s="170" t="s">
        <v>126</v>
      </c>
      <c r="C12" s="178" t="s">
        <v>127</v>
      </c>
      <c r="D12" s="171" t="s">
        <v>118</v>
      </c>
      <c r="E12" s="172">
        <v>813</v>
      </c>
      <c r="F12" s="173">
        <v>62</v>
      </c>
      <c r="G12" s="174">
        <v>50406</v>
      </c>
      <c r="H12" s="152">
        <v>70.959999999999994</v>
      </c>
      <c r="I12" s="152">
        <v>57690.479999999996</v>
      </c>
      <c r="J12" s="152">
        <v>-8.9600000000000009</v>
      </c>
      <c r="K12" s="152">
        <v>-7284.4800000000005</v>
      </c>
      <c r="L12" s="152">
        <v>21</v>
      </c>
      <c r="M12" s="152">
        <v>60991.259999999995</v>
      </c>
      <c r="N12" s="151">
        <v>2.1610000000000001E-2</v>
      </c>
      <c r="O12" s="151">
        <v>17.568930000000002</v>
      </c>
      <c r="P12" s="151">
        <v>0</v>
      </c>
      <c r="Q12" s="151">
        <v>0</v>
      </c>
      <c r="R12" s="152"/>
      <c r="S12" s="152" t="s">
        <v>119</v>
      </c>
      <c r="T12" s="152" t="s">
        <v>120</v>
      </c>
      <c r="U12" s="152">
        <v>7.0000000000000001E-3</v>
      </c>
      <c r="V12" s="152">
        <v>5.6909999999999998</v>
      </c>
      <c r="W12" s="152"/>
      <c r="X12" s="152" t="s">
        <v>121</v>
      </c>
      <c r="Y12" s="152" t="s">
        <v>122</v>
      </c>
      <c r="Z12" s="146"/>
      <c r="AA12" s="146"/>
      <c r="AB12" s="146"/>
      <c r="AC12" s="146"/>
      <c r="AD12" s="146"/>
      <c r="AE12" s="146"/>
      <c r="AF12" s="146"/>
      <c r="AG12" s="146" t="s">
        <v>123</v>
      </c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</row>
    <row r="13" spans="1:60" x14ac:dyDescent="0.2">
      <c r="A13" s="169">
        <v>3</v>
      </c>
      <c r="B13" s="170" t="s">
        <v>128</v>
      </c>
      <c r="C13" s="178" t="s">
        <v>129</v>
      </c>
      <c r="D13" s="171" t="s">
        <v>118</v>
      </c>
      <c r="E13" s="172">
        <v>813</v>
      </c>
      <c r="F13" s="173">
        <v>78</v>
      </c>
      <c r="G13" s="174">
        <v>63414</v>
      </c>
      <c r="H13" s="152">
        <v>85.07</v>
      </c>
      <c r="I13" s="152">
        <v>69161.909999999989</v>
      </c>
      <c r="J13" s="152">
        <v>-7.07</v>
      </c>
      <c r="K13" s="152">
        <v>-5747.91</v>
      </c>
      <c r="L13" s="152">
        <v>21</v>
      </c>
      <c r="M13" s="152">
        <v>76730.94</v>
      </c>
      <c r="N13" s="151">
        <v>2.6530000000000001E-2</v>
      </c>
      <c r="O13" s="151">
        <v>21.56889</v>
      </c>
      <c r="P13" s="151">
        <v>0</v>
      </c>
      <c r="Q13" s="151">
        <v>0</v>
      </c>
      <c r="R13" s="152"/>
      <c r="S13" s="152" t="s">
        <v>119</v>
      </c>
      <c r="T13" s="152" t="s">
        <v>120</v>
      </c>
      <c r="U13" s="152">
        <v>8.0000000000000002E-3</v>
      </c>
      <c r="V13" s="152">
        <v>6.5040000000000004</v>
      </c>
      <c r="W13" s="152"/>
      <c r="X13" s="152" t="s">
        <v>121</v>
      </c>
      <c r="Y13" s="152" t="s">
        <v>122</v>
      </c>
      <c r="Z13" s="146"/>
      <c r="AA13" s="146"/>
      <c r="AB13" s="146"/>
      <c r="AC13" s="146"/>
      <c r="AD13" s="146"/>
      <c r="AE13" s="146"/>
      <c r="AF13" s="146"/>
      <c r="AG13" s="146" t="s">
        <v>123</v>
      </c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</row>
    <row r="14" spans="1:60" ht="22.5" x14ac:dyDescent="0.2">
      <c r="A14" s="163">
        <v>4</v>
      </c>
      <c r="B14" s="164" t="s">
        <v>130</v>
      </c>
      <c r="C14" s="176" t="s">
        <v>131</v>
      </c>
      <c r="D14" s="165" t="s">
        <v>118</v>
      </c>
      <c r="E14" s="166">
        <v>813</v>
      </c>
      <c r="F14" s="167">
        <v>321</v>
      </c>
      <c r="G14" s="168">
        <v>260973</v>
      </c>
      <c r="H14" s="152">
        <v>324.89999999999998</v>
      </c>
      <c r="I14" s="152">
        <v>264143.69999999995</v>
      </c>
      <c r="J14" s="152">
        <v>-3.9</v>
      </c>
      <c r="K14" s="152">
        <v>-3170.7</v>
      </c>
      <c r="L14" s="152">
        <v>21</v>
      </c>
      <c r="M14" s="152">
        <v>315777.33</v>
      </c>
      <c r="N14" s="151">
        <v>0.22500999999999999</v>
      </c>
      <c r="O14" s="151">
        <v>182.93312999999998</v>
      </c>
      <c r="P14" s="151">
        <v>0</v>
      </c>
      <c r="Q14" s="151">
        <v>0</v>
      </c>
      <c r="R14" s="152"/>
      <c r="S14" s="152" t="s">
        <v>119</v>
      </c>
      <c r="T14" s="152" t="s">
        <v>120</v>
      </c>
      <c r="U14" s="152">
        <v>2.8000000000000001E-2</v>
      </c>
      <c r="V14" s="152">
        <v>22.763999999999999</v>
      </c>
      <c r="W14" s="152"/>
      <c r="X14" s="152" t="s">
        <v>121</v>
      </c>
      <c r="Y14" s="152" t="s">
        <v>122</v>
      </c>
      <c r="Z14" s="146"/>
      <c r="AA14" s="146"/>
      <c r="AB14" s="146"/>
      <c r="AC14" s="146"/>
      <c r="AD14" s="146"/>
      <c r="AE14" s="146"/>
      <c r="AF14" s="146"/>
      <c r="AG14" s="146" t="s">
        <v>123</v>
      </c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</row>
    <row r="15" spans="1:60" outlineLevel="1" x14ac:dyDescent="0.2">
      <c r="A15" s="149"/>
      <c r="B15" s="150"/>
      <c r="C15" s="177" t="s">
        <v>124</v>
      </c>
      <c r="D15" s="153"/>
      <c r="E15" s="154">
        <v>813</v>
      </c>
      <c r="F15" s="152"/>
      <c r="G15" s="152"/>
      <c r="H15" s="152"/>
      <c r="I15" s="152"/>
      <c r="J15" s="152"/>
      <c r="K15" s="152"/>
      <c r="L15" s="152"/>
      <c r="M15" s="152"/>
      <c r="N15" s="151"/>
      <c r="O15" s="151"/>
      <c r="P15" s="151"/>
      <c r="Q15" s="151"/>
      <c r="R15" s="152"/>
      <c r="S15" s="152"/>
      <c r="T15" s="152"/>
      <c r="U15" s="152"/>
      <c r="V15" s="152"/>
      <c r="W15" s="152"/>
      <c r="X15" s="152"/>
      <c r="Y15" s="152"/>
      <c r="Z15" s="146"/>
      <c r="AA15" s="146"/>
      <c r="AB15" s="146"/>
      <c r="AC15" s="146"/>
      <c r="AD15" s="146"/>
      <c r="AE15" s="146"/>
      <c r="AF15" s="146"/>
      <c r="AG15" s="146" t="s">
        <v>125</v>
      </c>
      <c r="AH15" s="146">
        <v>0</v>
      </c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</row>
    <row r="16" spans="1:60" x14ac:dyDescent="0.2">
      <c r="A16" s="157" t="s">
        <v>114</v>
      </c>
      <c r="B16" s="158" t="s">
        <v>79</v>
      </c>
      <c r="C16" s="175" t="s">
        <v>80</v>
      </c>
      <c r="D16" s="159"/>
      <c r="E16" s="160"/>
      <c r="F16" s="161"/>
      <c r="G16" s="162">
        <v>11626.2</v>
      </c>
      <c r="H16" s="156"/>
      <c r="I16" s="156">
        <v>0</v>
      </c>
      <c r="J16" s="156"/>
      <c r="K16" s="156">
        <v>11626.2</v>
      </c>
      <c r="L16" s="156"/>
      <c r="M16" s="156"/>
      <c r="N16" s="155"/>
      <c r="O16" s="155"/>
      <c r="P16" s="155"/>
      <c r="Q16" s="155"/>
      <c r="R16" s="156"/>
      <c r="S16" s="156"/>
      <c r="T16" s="156"/>
      <c r="U16" s="156"/>
      <c r="V16" s="156"/>
      <c r="W16" s="156"/>
      <c r="X16" s="156"/>
      <c r="Y16" s="156"/>
      <c r="AG16" t="s">
        <v>115</v>
      </c>
    </row>
    <row r="17" spans="1:60" ht="22.5" x14ac:dyDescent="0.2">
      <c r="A17" s="169">
        <v>5</v>
      </c>
      <c r="B17" s="170" t="s">
        <v>132</v>
      </c>
      <c r="C17" s="178" t="s">
        <v>133</v>
      </c>
      <c r="D17" s="171" t="s">
        <v>134</v>
      </c>
      <c r="E17" s="172">
        <v>215</v>
      </c>
      <c r="F17" s="173">
        <v>45</v>
      </c>
      <c r="G17" s="174">
        <v>9675</v>
      </c>
      <c r="H17" s="152">
        <v>0</v>
      </c>
      <c r="I17" s="152">
        <v>0</v>
      </c>
      <c r="J17" s="152">
        <v>45</v>
      </c>
      <c r="K17" s="152">
        <v>9675</v>
      </c>
      <c r="L17" s="152">
        <v>21</v>
      </c>
      <c r="M17" s="152">
        <v>11706.75</v>
      </c>
      <c r="N17" s="151">
        <v>0</v>
      </c>
      <c r="O17" s="151">
        <v>0</v>
      </c>
      <c r="P17" s="151">
        <v>0.24</v>
      </c>
      <c r="Q17" s="151">
        <v>51.6</v>
      </c>
      <c r="R17" s="152"/>
      <c r="S17" s="152" t="s">
        <v>119</v>
      </c>
      <c r="T17" s="152" t="s">
        <v>120</v>
      </c>
      <c r="U17" s="152">
        <v>8.0000000000000002E-3</v>
      </c>
      <c r="V17" s="152">
        <v>1.72</v>
      </c>
      <c r="W17" s="152"/>
      <c r="X17" s="152" t="s">
        <v>121</v>
      </c>
      <c r="Y17" s="152" t="s">
        <v>122</v>
      </c>
      <c r="Z17" s="146"/>
      <c r="AA17" s="146"/>
      <c r="AB17" s="146"/>
      <c r="AC17" s="146"/>
      <c r="AD17" s="146"/>
      <c r="AE17" s="146"/>
      <c r="AF17" s="146"/>
      <c r="AG17" s="146" t="s">
        <v>123</v>
      </c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</row>
    <row r="18" spans="1:60" x14ac:dyDescent="0.2">
      <c r="A18" s="163">
        <v>6</v>
      </c>
      <c r="B18" s="164" t="s">
        <v>135</v>
      </c>
      <c r="C18" s="176" t="s">
        <v>136</v>
      </c>
      <c r="D18" s="165" t="s">
        <v>118</v>
      </c>
      <c r="E18" s="166">
        <v>108.4</v>
      </c>
      <c r="F18" s="167">
        <v>18</v>
      </c>
      <c r="G18" s="168">
        <v>1951.2</v>
      </c>
      <c r="H18" s="152">
        <v>0</v>
      </c>
      <c r="I18" s="152">
        <v>0</v>
      </c>
      <c r="J18" s="152">
        <v>18</v>
      </c>
      <c r="K18" s="152">
        <v>1951.2</v>
      </c>
      <c r="L18" s="152">
        <v>21</v>
      </c>
      <c r="M18" s="152">
        <v>2360.9519999999998</v>
      </c>
      <c r="N18" s="151">
        <v>0</v>
      </c>
      <c r="O18" s="151">
        <v>0</v>
      </c>
      <c r="P18" s="151">
        <v>0.126</v>
      </c>
      <c r="Q18" s="151">
        <v>13.6584</v>
      </c>
      <c r="R18" s="152"/>
      <c r="S18" s="152" t="s">
        <v>119</v>
      </c>
      <c r="T18" s="152" t="s">
        <v>120</v>
      </c>
      <c r="U18" s="152">
        <v>3.4000000000000002E-2</v>
      </c>
      <c r="V18" s="152">
        <v>3.6856000000000004</v>
      </c>
      <c r="W18" s="152"/>
      <c r="X18" s="152" t="s">
        <v>121</v>
      </c>
      <c r="Y18" s="152" t="s">
        <v>122</v>
      </c>
      <c r="Z18" s="146"/>
      <c r="AA18" s="146"/>
      <c r="AB18" s="146"/>
      <c r="AC18" s="146"/>
      <c r="AD18" s="146"/>
      <c r="AE18" s="146"/>
      <c r="AF18" s="146"/>
      <c r="AG18" s="146" t="s">
        <v>123</v>
      </c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</row>
    <row r="19" spans="1:60" outlineLevel="1" x14ac:dyDescent="0.2">
      <c r="A19" s="149"/>
      <c r="B19" s="150"/>
      <c r="C19" s="177" t="s">
        <v>137</v>
      </c>
      <c r="D19" s="153"/>
      <c r="E19" s="154">
        <v>108.4</v>
      </c>
      <c r="F19" s="152"/>
      <c r="G19" s="152"/>
      <c r="H19" s="152"/>
      <c r="I19" s="152"/>
      <c r="J19" s="152"/>
      <c r="K19" s="152"/>
      <c r="L19" s="152"/>
      <c r="M19" s="152"/>
      <c r="N19" s="151"/>
      <c r="O19" s="151"/>
      <c r="P19" s="151"/>
      <c r="Q19" s="151"/>
      <c r="R19" s="152"/>
      <c r="S19" s="152"/>
      <c r="T19" s="152"/>
      <c r="U19" s="152"/>
      <c r="V19" s="152"/>
      <c r="W19" s="152"/>
      <c r="X19" s="152"/>
      <c r="Y19" s="152"/>
      <c r="Z19" s="146"/>
      <c r="AA19" s="146"/>
      <c r="AB19" s="146"/>
      <c r="AC19" s="146"/>
      <c r="AD19" s="146"/>
      <c r="AE19" s="146"/>
      <c r="AF19" s="146"/>
      <c r="AG19" s="146" t="s">
        <v>125</v>
      </c>
      <c r="AH19" s="146">
        <v>0</v>
      </c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</row>
    <row r="20" spans="1:60" x14ac:dyDescent="0.2">
      <c r="A20" s="157" t="s">
        <v>114</v>
      </c>
      <c r="B20" s="158" t="s">
        <v>81</v>
      </c>
      <c r="C20" s="175" t="s">
        <v>82</v>
      </c>
      <c r="D20" s="159"/>
      <c r="E20" s="160"/>
      <c r="F20" s="161"/>
      <c r="G20" s="162">
        <v>2250.66</v>
      </c>
      <c r="H20" s="156"/>
      <c r="I20" s="156">
        <v>0</v>
      </c>
      <c r="J20" s="156"/>
      <c r="K20" s="156">
        <v>2250.66</v>
      </c>
      <c r="L20" s="156"/>
      <c r="M20" s="156"/>
      <c r="N20" s="155"/>
      <c r="O20" s="155"/>
      <c r="P20" s="155"/>
      <c r="Q20" s="155"/>
      <c r="R20" s="156"/>
      <c r="S20" s="156"/>
      <c r="T20" s="156"/>
      <c r="U20" s="156"/>
      <c r="V20" s="156"/>
      <c r="W20" s="156"/>
      <c r="X20" s="156"/>
      <c r="Y20" s="156"/>
      <c r="AG20" t="s">
        <v>115</v>
      </c>
    </row>
    <row r="21" spans="1:60" x14ac:dyDescent="0.2">
      <c r="A21" s="169">
        <v>7</v>
      </c>
      <c r="B21" s="170" t="s">
        <v>138</v>
      </c>
      <c r="C21" s="178" t="s">
        <v>139</v>
      </c>
      <c r="D21" s="171" t="s">
        <v>140</v>
      </c>
      <c r="E21" s="172">
        <v>225.06599</v>
      </c>
      <c r="F21" s="173">
        <v>10</v>
      </c>
      <c r="G21" s="174">
        <v>2250.66</v>
      </c>
      <c r="H21" s="152">
        <v>0</v>
      </c>
      <c r="I21" s="152">
        <v>0</v>
      </c>
      <c r="J21" s="152">
        <v>10</v>
      </c>
      <c r="K21" s="152">
        <v>2250.6599000000001</v>
      </c>
      <c r="L21" s="152">
        <v>21</v>
      </c>
      <c r="M21" s="152">
        <v>2723.2985999999996</v>
      </c>
      <c r="N21" s="151">
        <v>0</v>
      </c>
      <c r="O21" s="151">
        <v>0</v>
      </c>
      <c r="P21" s="151">
        <v>0</v>
      </c>
      <c r="Q21" s="151">
        <v>0</v>
      </c>
      <c r="R21" s="152"/>
      <c r="S21" s="152" t="s">
        <v>119</v>
      </c>
      <c r="T21" s="152" t="s">
        <v>120</v>
      </c>
      <c r="U21" s="152">
        <v>0.02</v>
      </c>
      <c r="V21" s="152">
        <v>4.5013198000000001</v>
      </c>
      <c r="W21" s="152"/>
      <c r="X21" s="152" t="s">
        <v>121</v>
      </c>
      <c r="Y21" s="152" t="s">
        <v>122</v>
      </c>
      <c r="Z21" s="146"/>
      <c r="AA21" s="146"/>
      <c r="AB21" s="146"/>
      <c r="AC21" s="146"/>
      <c r="AD21" s="146"/>
      <c r="AE21" s="146"/>
      <c r="AF21" s="146"/>
      <c r="AG21" s="146" t="s">
        <v>123</v>
      </c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</row>
    <row r="22" spans="1:60" x14ac:dyDescent="0.2">
      <c r="A22" s="157" t="s">
        <v>114</v>
      </c>
      <c r="B22" s="158" t="s">
        <v>83</v>
      </c>
      <c r="C22" s="175" t="s">
        <v>84</v>
      </c>
      <c r="D22" s="159"/>
      <c r="E22" s="160"/>
      <c r="F22" s="161"/>
      <c r="G22" s="162">
        <v>9919.2800000000007</v>
      </c>
      <c r="H22" s="156"/>
      <c r="I22" s="156">
        <v>0</v>
      </c>
      <c r="J22" s="156"/>
      <c r="K22" s="156">
        <v>9919.2800000000007</v>
      </c>
      <c r="L22" s="156"/>
      <c r="M22" s="156"/>
      <c r="N22" s="155"/>
      <c r="O22" s="155"/>
      <c r="P22" s="155"/>
      <c r="Q22" s="155"/>
      <c r="R22" s="156"/>
      <c r="S22" s="156"/>
      <c r="T22" s="156"/>
      <c r="U22" s="156"/>
      <c r="V22" s="156"/>
      <c r="W22" s="156"/>
      <c r="X22" s="156"/>
      <c r="Y22" s="156"/>
      <c r="AG22" t="s">
        <v>115</v>
      </c>
    </row>
    <row r="23" spans="1:60" x14ac:dyDescent="0.2">
      <c r="A23" s="169">
        <v>8</v>
      </c>
      <c r="B23" s="170" t="s">
        <v>141</v>
      </c>
      <c r="C23" s="178" t="s">
        <v>142</v>
      </c>
      <c r="D23" s="171" t="s">
        <v>140</v>
      </c>
      <c r="E23" s="172">
        <v>65.258399999999995</v>
      </c>
      <c r="F23" s="173">
        <v>56</v>
      </c>
      <c r="G23" s="174">
        <v>3654.47</v>
      </c>
      <c r="H23" s="152">
        <v>0</v>
      </c>
      <c r="I23" s="152">
        <v>0</v>
      </c>
      <c r="J23" s="152">
        <v>56</v>
      </c>
      <c r="K23" s="152">
        <v>3654.4703999999997</v>
      </c>
      <c r="L23" s="152">
        <v>21</v>
      </c>
      <c r="M23" s="152">
        <v>4421.9087</v>
      </c>
      <c r="N23" s="151">
        <v>0</v>
      </c>
      <c r="O23" s="151">
        <v>0</v>
      </c>
      <c r="P23" s="151">
        <v>0</v>
      </c>
      <c r="Q23" s="151">
        <v>0</v>
      </c>
      <c r="R23" s="152"/>
      <c r="S23" s="152" t="s">
        <v>119</v>
      </c>
      <c r="T23" s="152" t="s">
        <v>120</v>
      </c>
      <c r="U23" s="152">
        <v>0.01</v>
      </c>
      <c r="V23" s="152">
        <v>0.65258399999999994</v>
      </c>
      <c r="W23" s="152"/>
      <c r="X23" s="152" t="s">
        <v>143</v>
      </c>
      <c r="Y23" s="152" t="s">
        <v>122</v>
      </c>
      <c r="Z23" s="146"/>
      <c r="AA23" s="146"/>
      <c r="AB23" s="146"/>
      <c r="AC23" s="146"/>
      <c r="AD23" s="146"/>
      <c r="AE23" s="146"/>
      <c r="AF23" s="146"/>
      <c r="AG23" s="146" t="s">
        <v>144</v>
      </c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</row>
    <row r="24" spans="1:60" x14ac:dyDescent="0.2">
      <c r="A24" s="169">
        <v>9</v>
      </c>
      <c r="B24" s="170" t="s">
        <v>145</v>
      </c>
      <c r="C24" s="178" t="s">
        <v>146</v>
      </c>
      <c r="D24" s="171" t="s">
        <v>140</v>
      </c>
      <c r="E24" s="172">
        <v>65.258399999999995</v>
      </c>
      <c r="F24" s="173">
        <v>8</v>
      </c>
      <c r="G24" s="174">
        <v>522.07000000000005</v>
      </c>
      <c r="H24" s="152">
        <v>0</v>
      </c>
      <c r="I24" s="152">
        <v>0</v>
      </c>
      <c r="J24" s="152">
        <v>8</v>
      </c>
      <c r="K24" s="152">
        <v>522.06719999999996</v>
      </c>
      <c r="L24" s="152">
        <v>21</v>
      </c>
      <c r="M24" s="152">
        <v>631.7047</v>
      </c>
      <c r="N24" s="151">
        <v>0</v>
      </c>
      <c r="O24" s="151">
        <v>0</v>
      </c>
      <c r="P24" s="151">
        <v>0</v>
      </c>
      <c r="Q24" s="151">
        <v>0</v>
      </c>
      <c r="R24" s="152"/>
      <c r="S24" s="152" t="s">
        <v>119</v>
      </c>
      <c r="T24" s="152" t="s">
        <v>120</v>
      </c>
      <c r="U24" s="152">
        <v>0</v>
      </c>
      <c r="V24" s="152">
        <v>0</v>
      </c>
      <c r="W24" s="152"/>
      <c r="X24" s="152" t="s">
        <v>143</v>
      </c>
      <c r="Y24" s="152" t="s">
        <v>122</v>
      </c>
      <c r="Z24" s="146"/>
      <c r="AA24" s="146"/>
      <c r="AB24" s="146"/>
      <c r="AC24" s="146"/>
      <c r="AD24" s="146"/>
      <c r="AE24" s="146"/>
      <c r="AF24" s="146"/>
      <c r="AG24" s="146" t="s">
        <v>144</v>
      </c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</row>
    <row r="25" spans="1:60" x14ac:dyDescent="0.2">
      <c r="A25" s="169">
        <v>10</v>
      </c>
      <c r="B25" s="170" t="s">
        <v>147</v>
      </c>
      <c r="C25" s="178" t="s">
        <v>148</v>
      </c>
      <c r="D25" s="171" t="s">
        <v>140</v>
      </c>
      <c r="E25" s="172">
        <v>65.258399999999995</v>
      </c>
      <c r="F25" s="173">
        <v>78</v>
      </c>
      <c r="G25" s="174">
        <v>5090.16</v>
      </c>
      <c r="H25" s="152">
        <v>0</v>
      </c>
      <c r="I25" s="152">
        <v>0</v>
      </c>
      <c r="J25" s="152">
        <v>78</v>
      </c>
      <c r="K25" s="152">
        <v>5090.1551999999992</v>
      </c>
      <c r="L25" s="152">
        <v>21</v>
      </c>
      <c r="M25" s="152">
        <v>6159.0935999999992</v>
      </c>
      <c r="N25" s="151">
        <v>0</v>
      </c>
      <c r="O25" s="151">
        <v>0</v>
      </c>
      <c r="P25" s="151">
        <v>0</v>
      </c>
      <c r="Q25" s="151">
        <v>0</v>
      </c>
      <c r="R25" s="152"/>
      <c r="S25" s="152" t="s">
        <v>119</v>
      </c>
      <c r="T25" s="152" t="s">
        <v>120</v>
      </c>
      <c r="U25" s="152">
        <v>9.9000000000000005E-2</v>
      </c>
      <c r="V25" s="152">
        <v>6.4605815999999994</v>
      </c>
      <c r="W25" s="152"/>
      <c r="X25" s="152" t="s">
        <v>143</v>
      </c>
      <c r="Y25" s="152" t="s">
        <v>122</v>
      </c>
      <c r="Z25" s="146"/>
      <c r="AA25" s="146"/>
      <c r="AB25" s="146"/>
      <c r="AC25" s="146"/>
      <c r="AD25" s="146"/>
      <c r="AE25" s="146"/>
      <c r="AF25" s="146"/>
      <c r="AG25" s="146" t="s">
        <v>144</v>
      </c>
      <c r="AH25" s="146"/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</row>
    <row r="26" spans="1:60" x14ac:dyDescent="0.2">
      <c r="A26" s="163">
        <v>11</v>
      </c>
      <c r="B26" s="164" t="s">
        <v>149</v>
      </c>
      <c r="C26" s="176" t="s">
        <v>150</v>
      </c>
      <c r="D26" s="165" t="s">
        <v>140</v>
      </c>
      <c r="E26" s="166">
        <v>65.258399999999995</v>
      </c>
      <c r="F26" s="167">
        <v>10</v>
      </c>
      <c r="G26" s="168">
        <v>652.58000000000004</v>
      </c>
      <c r="H26" s="152">
        <v>0</v>
      </c>
      <c r="I26" s="152">
        <v>0</v>
      </c>
      <c r="J26" s="152">
        <v>10</v>
      </c>
      <c r="K26" s="152">
        <v>652.58399999999995</v>
      </c>
      <c r="L26" s="152">
        <v>21</v>
      </c>
      <c r="M26" s="152">
        <v>789.62180000000001</v>
      </c>
      <c r="N26" s="151">
        <v>0</v>
      </c>
      <c r="O26" s="151">
        <v>0</v>
      </c>
      <c r="P26" s="151">
        <v>0</v>
      </c>
      <c r="Q26" s="151">
        <v>0</v>
      </c>
      <c r="R26" s="152"/>
      <c r="S26" s="152" t="s">
        <v>119</v>
      </c>
      <c r="T26" s="152" t="s">
        <v>120</v>
      </c>
      <c r="U26" s="152">
        <v>6.0000000000000001E-3</v>
      </c>
      <c r="V26" s="152">
        <v>0.39155039999999997</v>
      </c>
      <c r="W26" s="152"/>
      <c r="X26" s="152" t="s">
        <v>143</v>
      </c>
      <c r="Y26" s="152" t="s">
        <v>122</v>
      </c>
      <c r="Z26" s="146"/>
      <c r="AA26" s="146"/>
      <c r="AB26" s="146"/>
      <c r="AC26" s="146"/>
      <c r="AD26" s="146"/>
      <c r="AE26" s="146"/>
      <c r="AF26" s="146"/>
      <c r="AG26" s="146" t="s">
        <v>144</v>
      </c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</row>
    <row r="27" spans="1:60" x14ac:dyDescent="0.2">
      <c r="A27" s="3"/>
      <c r="B27" s="4"/>
      <c r="C27" s="179"/>
      <c r="D27" s="6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AE27">
        <v>12</v>
      </c>
      <c r="AF27">
        <v>21</v>
      </c>
      <c r="AG27" t="s">
        <v>100</v>
      </c>
    </row>
    <row r="28" spans="1:60" x14ac:dyDescent="0.2">
      <c r="C28" s="180"/>
      <c r="D28" s="10"/>
      <c r="AG28" t="s">
        <v>151</v>
      </c>
    </row>
    <row r="29" spans="1:60" x14ac:dyDescent="0.2">
      <c r="D29" s="10"/>
    </row>
    <row r="30" spans="1:60" x14ac:dyDescent="0.2">
      <c r="D30" s="10"/>
    </row>
    <row r="31" spans="1:60" x14ac:dyDescent="0.2">
      <c r="D31" s="10"/>
    </row>
    <row r="32" spans="1:60" x14ac:dyDescent="0.2">
      <c r="D32" s="10"/>
    </row>
    <row r="33" spans="4:4" x14ac:dyDescent="0.2">
      <c r="D33" s="10"/>
    </row>
    <row r="34" spans="4:4" x14ac:dyDescent="0.2">
      <c r="D34" s="10"/>
    </row>
    <row r="35" spans="4:4" x14ac:dyDescent="0.2">
      <c r="D35" s="10"/>
    </row>
    <row r="36" spans="4:4" x14ac:dyDescent="0.2">
      <c r="D36" s="10"/>
    </row>
    <row r="37" spans="4:4" x14ac:dyDescent="0.2">
      <c r="D37" s="10"/>
    </row>
    <row r="38" spans="4:4" x14ac:dyDescent="0.2">
      <c r="D38" s="10"/>
    </row>
    <row r="39" spans="4:4" x14ac:dyDescent="0.2">
      <c r="D39" s="10"/>
    </row>
    <row r="40" spans="4:4" x14ac:dyDescent="0.2">
      <c r="D40" s="10"/>
    </row>
    <row r="41" spans="4:4" x14ac:dyDescent="0.2">
      <c r="D41" s="10"/>
    </row>
    <row r="42" spans="4:4" x14ac:dyDescent="0.2">
      <c r="D42" s="10"/>
    </row>
    <row r="43" spans="4:4" x14ac:dyDescent="0.2">
      <c r="D43" s="10"/>
    </row>
    <row r="44" spans="4:4" x14ac:dyDescent="0.2">
      <c r="D44" s="10"/>
    </row>
    <row r="45" spans="4:4" x14ac:dyDescent="0.2">
      <c r="D45" s="10"/>
    </row>
    <row r="46" spans="4:4" x14ac:dyDescent="0.2">
      <c r="D46" s="10"/>
    </row>
    <row r="47" spans="4:4" x14ac:dyDescent="0.2">
      <c r="D47" s="10"/>
    </row>
    <row r="48" spans="4:4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4"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orientation="portrait" verticalDpi="0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1" x14ac:dyDescent="0.2"/>
  <cols>
    <col min="1" max="1" width="3.42578125" customWidth="1"/>
    <col min="2" max="2" width="12.5703125" style="120" customWidth="1"/>
    <col min="3" max="3" width="38.28515625" style="120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37" t="s">
        <v>7</v>
      </c>
      <c r="B1" s="237"/>
      <c r="C1" s="237"/>
      <c r="D1" s="237"/>
      <c r="E1" s="237"/>
      <c r="F1" s="237"/>
      <c r="G1" s="237"/>
      <c r="AG1" t="s">
        <v>88</v>
      </c>
    </row>
    <row r="2" spans="1:60" ht="24.95" customHeight="1" x14ac:dyDescent="0.2">
      <c r="A2" s="50" t="s">
        <v>8</v>
      </c>
      <c r="B2" s="49" t="s">
        <v>44</v>
      </c>
      <c r="C2" s="238" t="s">
        <v>45</v>
      </c>
      <c r="D2" s="239"/>
      <c r="E2" s="239"/>
      <c r="F2" s="239"/>
      <c r="G2" s="240"/>
      <c r="AG2" t="s">
        <v>89</v>
      </c>
    </row>
    <row r="3" spans="1:60" ht="24.95" customHeight="1" x14ac:dyDescent="0.2">
      <c r="A3" s="50" t="s">
        <v>9</v>
      </c>
      <c r="B3" s="49" t="s">
        <v>63</v>
      </c>
      <c r="C3" s="238" t="s">
        <v>64</v>
      </c>
      <c r="D3" s="239"/>
      <c r="E3" s="239"/>
      <c r="F3" s="239"/>
      <c r="G3" s="240"/>
      <c r="AC3" s="120" t="s">
        <v>89</v>
      </c>
      <c r="AG3" t="s">
        <v>90</v>
      </c>
    </row>
    <row r="4" spans="1:60" ht="24.95" customHeight="1" x14ac:dyDescent="0.2">
      <c r="A4" s="139" t="s">
        <v>10</v>
      </c>
      <c r="B4" s="140" t="s">
        <v>59</v>
      </c>
      <c r="C4" s="241" t="s">
        <v>62</v>
      </c>
      <c r="D4" s="242"/>
      <c r="E4" s="242"/>
      <c r="F4" s="242"/>
      <c r="G4" s="243"/>
      <c r="AG4" t="s">
        <v>91</v>
      </c>
    </row>
    <row r="5" spans="1:60" x14ac:dyDescent="0.2">
      <c r="D5" s="10"/>
    </row>
    <row r="6" spans="1:60" ht="38.25" x14ac:dyDescent="0.2">
      <c r="A6" s="142" t="s">
        <v>92</v>
      </c>
      <c r="B6" s="144" t="s">
        <v>93</v>
      </c>
      <c r="C6" s="144" t="s">
        <v>94</v>
      </c>
      <c r="D6" s="143" t="s">
        <v>95</v>
      </c>
      <c r="E6" s="142" t="s">
        <v>96</v>
      </c>
      <c r="F6" s="141" t="s">
        <v>97</v>
      </c>
      <c r="G6" s="142" t="s">
        <v>31</v>
      </c>
      <c r="H6" s="145" t="s">
        <v>32</v>
      </c>
      <c r="I6" s="145" t="s">
        <v>98</v>
      </c>
      <c r="J6" s="145" t="s">
        <v>33</v>
      </c>
      <c r="K6" s="145" t="s">
        <v>99</v>
      </c>
      <c r="L6" s="145" t="s">
        <v>100</v>
      </c>
      <c r="M6" s="145" t="s">
        <v>101</v>
      </c>
      <c r="N6" s="145" t="s">
        <v>102</v>
      </c>
      <c r="O6" s="145" t="s">
        <v>103</v>
      </c>
      <c r="P6" s="145" t="s">
        <v>104</v>
      </c>
      <c r="Q6" s="145" t="s">
        <v>105</v>
      </c>
      <c r="R6" s="145" t="s">
        <v>106</v>
      </c>
      <c r="S6" s="145" t="s">
        <v>107</v>
      </c>
      <c r="T6" s="145" t="s">
        <v>108</v>
      </c>
      <c r="U6" s="145" t="s">
        <v>109</v>
      </c>
      <c r="V6" s="145" t="s">
        <v>110</v>
      </c>
      <c r="W6" s="145" t="s">
        <v>111</v>
      </c>
      <c r="X6" s="145" t="s">
        <v>112</v>
      </c>
      <c r="Y6" s="145" t="s">
        <v>113</v>
      </c>
    </row>
    <row r="7" spans="1:60" hidden="1" x14ac:dyDescent="0.2">
      <c r="A7" s="3"/>
      <c r="B7" s="4"/>
      <c r="C7" s="4"/>
      <c r="D7" s="6"/>
      <c r="E7" s="147"/>
      <c r="F7" s="148"/>
      <c r="G7" s="148"/>
      <c r="H7" s="148"/>
      <c r="I7" s="148"/>
      <c r="J7" s="148"/>
      <c r="K7" s="148"/>
      <c r="L7" s="148"/>
      <c r="M7" s="148"/>
      <c r="N7" s="147"/>
      <c r="O7" s="147"/>
      <c r="P7" s="147"/>
      <c r="Q7" s="147"/>
      <c r="R7" s="148"/>
      <c r="S7" s="148"/>
      <c r="T7" s="148"/>
      <c r="U7" s="148"/>
      <c r="V7" s="148"/>
      <c r="W7" s="148"/>
      <c r="X7" s="148"/>
      <c r="Y7" s="148"/>
    </row>
    <row r="8" spans="1:60" x14ac:dyDescent="0.2">
      <c r="A8" s="157" t="s">
        <v>114</v>
      </c>
      <c r="B8" s="158" t="s">
        <v>73</v>
      </c>
      <c r="C8" s="175" t="s">
        <v>74</v>
      </c>
      <c r="D8" s="159"/>
      <c r="E8" s="160"/>
      <c r="F8" s="161"/>
      <c r="G8" s="162">
        <v>4776</v>
      </c>
      <c r="H8" s="156"/>
      <c r="I8" s="156">
        <v>0</v>
      </c>
      <c r="J8" s="156"/>
      <c r="K8" s="156">
        <v>4776</v>
      </c>
      <c r="L8" s="156"/>
      <c r="M8" s="156"/>
      <c r="N8" s="155"/>
      <c r="O8" s="155"/>
      <c r="P8" s="155"/>
      <c r="Q8" s="155"/>
      <c r="R8" s="156"/>
      <c r="S8" s="156"/>
      <c r="T8" s="156"/>
      <c r="U8" s="156"/>
      <c r="V8" s="156"/>
      <c r="W8" s="156"/>
      <c r="X8" s="156"/>
      <c r="Y8" s="156"/>
      <c r="AG8" t="s">
        <v>115</v>
      </c>
    </row>
    <row r="9" spans="1:60" x14ac:dyDescent="0.2">
      <c r="A9" s="163">
        <v>1</v>
      </c>
      <c r="B9" s="164" t="s">
        <v>152</v>
      </c>
      <c r="C9" s="176" t="s">
        <v>153</v>
      </c>
      <c r="D9" s="165" t="s">
        <v>118</v>
      </c>
      <c r="E9" s="166">
        <v>597</v>
      </c>
      <c r="F9" s="167">
        <v>8</v>
      </c>
      <c r="G9" s="168">
        <v>4776</v>
      </c>
      <c r="H9" s="152">
        <v>0</v>
      </c>
      <c r="I9" s="152">
        <v>0</v>
      </c>
      <c r="J9" s="152">
        <v>8</v>
      </c>
      <c r="K9" s="152">
        <v>4776</v>
      </c>
      <c r="L9" s="152">
        <v>21</v>
      </c>
      <c r="M9" s="152">
        <v>5778.96</v>
      </c>
      <c r="N9" s="151">
        <v>0</v>
      </c>
      <c r="O9" s="151">
        <v>0</v>
      </c>
      <c r="P9" s="151">
        <v>0</v>
      </c>
      <c r="Q9" s="151">
        <v>0</v>
      </c>
      <c r="R9" s="152"/>
      <c r="S9" s="152" t="s">
        <v>119</v>
      </c>
      <c r="T9" s="152" t="s">
        <v>120</v>
      </c>
      <c r="U9" s="152">
        <v>1.7999999999999999E-2</v>
      </c>
      <c r="V9" s="152">
        <v>10.745999999999999</v>
      </c>
      <c r="W9" s="152"/>
      <c r="X9" s="152" t="s">
        <v>121</v>
      </c>
      <c r="Y9" s="152" t="s">
        <v>122</v>
      </c>
      <c r="Z9" s="146"/>
      <c r="AA9" s="146"/>
      <c r="AB9" s="146"/>
      <c r="AC9" s="146"/>
      <c r="AD9" s="146"/>
      <c r="AE9" s="146"/>
      <c r="AF9" s="146"/>
      <c r="AG9" s="146" t="s">
        <v>123</v>
      </c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</row>
    <row r="10" spans="1:60" outlineLevel="1" x14ac:dyDescent="0.2">
      <c r="A10" s="149"/>
      <c r="B10" s="150"/>
      <c r="C10" s="177" t="s">
        <v>154</v>
      </c>
      <c r="D10" s="153"/>
      <c r="E10" s="154">
        <v>597</v>
      </c>
      <c r="F10" s="152"/>
      <c r="G10" s="152"/>
      <c r="H10" s="152"/>
      <c r="I10" s="152"/>
      <c r="J10" s="152"/>
      <c r="K10" s="152"/>
      <c r="L10" s="152"/>
      <c r="M10" s="152"/>
      <c r="N10" s="151"/>
      <c r="O10" s="151"/>
      <c r="P10" s="151"/>
      <c r="Q10" s="151"/>
      <c r="R10" s="152"/>
      <c r="S10" s="152"/>
      <c r="T10" s="152"/>
      <c r="U10" s="152"/>
      <c r="V10" s="152"/>
      <c r="W10" s="152"/>
      <c r="X10" s="152"/>
      <c r="Y10" s="152"/>
      <c r="Z10" s="146"/>
      <c r="AA10" s="146"/>
      <c r="AB10" s="146"/>
      <c r="AC10" s="146"/>
      <c r="AD10" s="146"/>
      <c r="AE10" s="146"/>
      <c r="AF10" s="146"/>
      <c r="AG10" s="146" t="s">
        <v>125</v>
      </c>
      <c r="AH10" s="146">
        <v>0</v>
      </c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</row>
    <row r="11" spans="1:60" x14ac:dyDescent="0.2">
      <c r="A11" s="157" t="s">
        <v>114</v>
      </c>
      <c r="B11" s="158" t="s">
        <v>75</v>
      </c>
      <c r="C11" s="175" t="s">
        <v>76</v>
      </c>
      <c r="D11" s="159"/>
      <c r="E11" s="160"/>
      <c r="F11" s="161"/>
      <c r="G11" s="162">
        <v>305067</v>
      </c>
      <c r="H11" s="156"/>
      <c r="I11" s="156">
        <v>287718.18</v>
      </c>
      <c r="J11" s="156"/>
      <c r="K11" s="156">
        <v>17348.82</v>
      </c>
      <c r="L11" s="156"/>
      <c r="M11" s="156"/>
      <c r="N11" s="155"/>
      <c r="O11" s="155"/>
      <c r="P11" s="155"/>
      <c r="Q11" s="155"/>
      <c r="R11" s="156"/>
      <c r="S11" s="156"/>
      <c r="T11" s="156"/>
      <c r="U11" s="156"/>
      <c r="V11" s="156"/>
      <c r="W11" s="156"/>
      <c r="X11" s="156"/>
      <c r="Y11" s="156"/>
      <c r="AG11" t="s">
        <v>115</v>
      </c>
    </row>
    <row r="12" spans="1:60" x14ac:dyDescent="0.2">
      <c r="A12" s="169">
        <v>2</v>
      </c>
      <c r="B12" s="170" t="s">
        <v>155</v>
      </c>
      <c r="C12" s="178" t="s">
        <v>156</v>
      </c>
      <c r="D12" s="171" t="s">
        <v>118</v>
      </c>
      <c r="E12" s="172">
        <v>597</v>
      </c>
      <c r="F12" s="173">
        <v>204</v>
      </c>
      <c r="G12" s="174">
        <v>121788</v>
      </c>
      <c r="H12" s="152">
        <v>106.43</v>
      </c>
      <c r="I12" s="152">
        <v>63538.710000000006</v>
      </c>
      <c r="J12" s="152">
        <v>97.57</v>
      </c>
      <c r="K12" s="152">
        <v>58249.289999999994</v>
      </c>
      <c r="L12" s="152">
        <v>21</v>
      </c>
      <c r="M12" s="152">
        <v>147363.47999999998</v>
      </c>
      <c r="N12" s="151">
        <v>0.32250000000000001</v>
      </c>
      <c r="O12" s="151">
        <v>192.5325</v>
      </c>
      <c r="P12" s="151">
        <v>0</v>
      </c>
      <c r="Q12" s="151">
        <v>0</v>
      </c>
      <c r="R12" s="152"/>
      <c r="S12" s="152" t="s">
        <v>119</v>
      </c>
      <c r="T12" s="152" t="s">
        <v>120</v>
      </c>
      <c r="U12" s="152">
        <v>2.5999999999999999E-2</v>
      </c>
      <c r="V12" s="152">
        <v>15.521999999999998</v>
      </c>
      <c r="W12" s="152"/>
      <c r="X12" s="152" t="s">
        <v>121</v>
      </c>
      <c r="Y12" s="152" t="s">
        <v>122</v>
      </c>
      <c r="Z12" s="146"/>
      <c r="AA12" s="146"/>
      <c r="AB12" s="146"/>
      <c r="AC12" s="146"/>
      <c r="AD12" s="146"/>
      <c r="AE12" s="146"/>
      <c r="AF12" s="146"/>
      <c r="AG12" s="146" t="s">
        <v>123</v>
      </c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</row>
    <row r="13" spans="1:60" x14ac:dyDescent="0.2">
      <c r="A13" s="169">
        <v>3</v>
      </c>
      <c r="B13" s="170" t="s">
        <v>157</v>
      </c>
      <c r="C13" s="178" t="s">
        <v>158</v>
      </c>
      <c r="D13" s="171" t="s">
        <v>118</v>
      </c>
      <c r="E13" s="172">
        <v>597</v>
      </c>
      <c r="F13" s="173">
        <v>20</v>
      </c>
      <c r="G13" s="174">
        <v>11940</v>
      </c>
      <c r="H13" s="152">
        <v>9.6</v>
      </c>
      <c r="I13" s="152">
        <v>5731.2</v>
      </c>
      <c r="J13" s="152">
        <v>10.4</v>
      </c>
      <c r="K13" s="152">
        <v>6208.8</v>
      </c>
      <c r="L13" s="152">
        <v>21</v>
      </c>
      <c r="M13" s="152">
        <v>14447.4</v>
      </c>
      <c r="N13" s="151">
        <v>2.647E-2</v>
      </c>
      <c r="O13" s="151">
        <v>15.80259</v>
      </c>
      <c r="P13" s="151">
        <v>0</v>
      </c>
      <c r="Q13" s="151">
        <v>0</v>
      </c>
      <c r="R13" s="152"/>
      <c r="S13" s="152" t="s">
        <v>119</v>
      </c>
      <c r="T13" s="152" t="s">
        <v>120</v>
      </c>
      <c r="U13" s="152">
        <v>7.0000000000000001E-3</v>
      </c>
      <c r="V13" s="152">
        <v>4.1790000000000003</v>
      </c>
      <c r="W13" s="152"/>
      <c r="X13" s="152" t="s">
        <v>121</v>
      </c>
      <c r="Y13" s="152" t="s">
        <v>122</v>
      </c>
      <c r="Z13" s="146"/>
      <c r="AA13" s="146"/>
      <c r="AB13" s="146"/>
      <c r="AC13" s="146"/>
      <c r="AD13" s="146"/>
      <c r="AE13" s="146"/>
      <c r="AF13" s="146"/>
      <c r="AG13" s="146" t="s">
        <v>123</v>
      </c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</row>
    <row r="14" spans="1:60" x14ac:dyDescent="0.2">
      <c r="A14" s="169">
        <v>4</v>
      </c>
      <c r="B14" s="170" t="s">
        <v>159</v>
      </c>
      <c r="C14" s="178" t="s">
        <v>160</v>
      </c>
      <c r="D14" s="171" t="s">
        <v>118</v>
      </c>
      <c r="E14" s="172">
        <v>597</v>
      </c>
      <c r="F14" s="173">
        <v>147</v>
      </c>
      <c r="G14" s="174">
        <v>87759</v>
      </c>
      <c r="H14" s="152">
        <v>209.07</v>
      </c>
      <c r="I14" s="152">
        <v>124814.79</v>
      </c>
      <c r="J14" s="152">
        <v>-62.07</v>
      </c>
      <c r="K14" s="152">
        <v>-37055.79</v>
      </c>
      <c r="L14" s="152">
        <v>21</v>
      </c>
      <c r="M14" s="152">
        <v>106188.39</v>
      </c>
      <c r="N14" s="151">
        <v>5.0499999999999998E-3</v>
      </c>
      <c r="O14" s="151">
        <v>3.01485</v>
      </c>
      <c r="P14" s="151">
        <v>0</v>
      </c>
      <c r="Q14" s="151">
        <v>0</v>
      </c>
      <c r="R14" s="152"/>
      <c r="S14" s="152" t="s">
        <v>119</v>
      </c>
      <c r="T14" s="152" t="s">
        <v>120</v>
      </c>
      <c r="U14" s="152">
        <v>2E-3</v>
      </c>
      <c r="V14" s="152">
        <v>1.194</v>
      </c>
      <c r="W14" s="152"/>
      <c r="X14" s="152" t="s">
        <v>121</v>
      </c>
      <c r="Y14" s="152" t="s">
        <v>122</v>
      </c>
      <c r="Z14" s="146"/>
      <c r="AA14" s="146"/>
      <c r="AB14" s="146"/>
      <c r="AC14" s="146"/>
      <c r="AD14" s="146"/>
      <c r="AE14" s="146"/>
      <c r="AF14" s="146"/>
      <c r="AG14" s="146" t="s">
        <v>123</v>
      </c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</row>
    <row r="15" spans="1:60" x14ac:dyDescent="0.2">
      <c r="A15" s="169">
        <v>5</v>
      </c>
      <c r="B15" s="170" t="s">
        <v>126</v>
      </c>
      <c r="C15" s="178" t="s">
        <v>127</v>
      </c>
      <c r="D15" s="171" t="s">
        <v>118</v>
      </c>
      <c r="E15" s="172">
        <v>597</v>
      </c>
      <c r="F15" s="173">
        <v>62</v>
      </c>
      <c r="G15" s="174">
        <v>37014</v>
      </c>
      <c r="H15" s="152">
        <v>71.77</v>
      </c>
      <c r="I15" s="152">
        <v>42846.689999999995</v>
      </c>
      <c r="J15" s="152">
        <v>-9.77</v>
      </c>
      <c r="K15" s="152">
        <v>-5832.69</v>
      </c>
      <c r="L15" s="152">
        <v>21</v>
      </c>
      <c r="M15" s="152">
        <v>44786.939999999995</v>
      </c>
      <c r="N15" s="151">
        <v>2.1610000000000001E-2</v>
      </c>
      <c r="O15" s="151">
        <v>12.90117</v>
      </c>
      <c r="P15" s="151">
        <v>0</v>
      </c>
      <c r="Q15" s="151">
        <v>0</v>
      </c>
      <c r="R15" s="152"/>
      <c r="S15" s="152" t="s">
        <v>119</v>
      </c>
      <c r="T15" s="152" t="s">
        <v>120</v>
      </c>
      <c r="U15" s="152">
        <v>7.0000000000000001E-3</v>
      </c>
      <c r="V15" s="152">
        <v>4.1790000000000003</v>
      </c>
      <c r="W15" s="152"/>
      <c r="X15" s="152" t="s">
        <v>121</v>
      </c>
      <c r="Y15" s="152" t="s">
        <v>122</v>
      </c>
      <c r="Z15" s="146"/>
      <c r="AA15" s="146"/>
      <c r="AB15" s="146"/>
      <c r="AC15" s="146"/>
      <c r="AD15" s="146"/>
      <c r="AE15" s="146"/>
      <c r="AF15" s="146"/>
      <c r="AG15" s="146" t="s">
        <v>123</v>
      </c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</row>
    <row r="16" spans="1:60" x14ac:dyDescent="0.2">
      <c r="A16" s="169">
        <v>6</v>
      </c>
      <c r="B16" s="170" t="s">
        <v>128</v>
      </c>
      <c r="C16" s="178" t="s">
        <v>129</v>
      </c>
      <c r="D16" s="171" t="s">
        <v>118</v>
      </c>
      <c r="E16" s="172">
        <v>597</v>
      </c>
      <c r="F16" s="173">
        <v>78</v>
      </c>
      <c r="G16" s="174">
        <v>46566</v>
      </c>
      <c r="H16" s="152">
        <v>85.07</v>
      </c>
      <c r="I16" s="152">
        <v>50786.789999999994</v>
      </c>
      <c r="J16" s="152">
        <v>-7.07</v>
      </c>
      <c r="K16" s="152">
        <v>-4220.79</v>
      </c>
      <c r="L16" s="152">
        <v>21</v>
      </c>
      <c r="M16" s="152">
        <v>56344.86</v>
      </c>
      <c r="N16" s="151">
        <v>2.6530000000000001E-2</v>
      </c>
      <c r="O16" s="151">
        <v>15.838410000000001</v>
      </c>
      <c r="P16" s="151">
        <v>0</v>
      </c>
      <c r="Q16" s="151">
        <v>0</v>
      </c>
      <c r="R16" s="152"/>
      <c r="S16" s="152" t="s">
        <v>119</v>
      </c>
      <c r="T16" s="152" t="s">
        <v>120</v>
      </c>
      <c r="U16" s="152">
        <v>8.0000000000000002E-3</v>
      </c>
      <c r="V16" s="152">
        <v>4.7759999999999998</v>
      </c>
      <c r="W16" s="152"/>
      <c r="X16" s="152" t="s">
        <v>121</v>
      </c>
      <c r="Y16" s="152" t="s">
        <v>122</v>
      </c>
      <c r="Z16" s="146"/>
      <c r="AA16" s="146"/>
      <c r="AB16" s="146"/>
      <c r="AC16" s="146"/>
      <c r="AD16" s="146"/>
      <c r="AE16" s="146"/>
      <c r="AF16" s="146"/>
      <c r="AG16" s="146" t="s">
        <v>123</v>
      </c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</row>
    <row r="17" spans="1:60" x14ac:dyDescent="0.2">
      <c r="A17" s="157" t="s">
        <v>114</v>
      </c>
      <c r="B17" s="158" t="s">
        <v>79</v>
      </c>
      <c r="C17" s="175" t="s">
        <v>80</v>
      </c>
      <c r="D17" s="159"/>
      <c r="E17" s="160"/>
      <c r="F17" s="161"/>
      <c r="G17" s="162">
        <v>2865.6</v>
      </c>
      <c r="H17" s="156"/>
      <c r="I17" s="156">
        <v>0</v>
      </c>
      <c r="J17" s="156"/>
      <c r="K17" s="156">
        <v>2865.6</v>
      </c>
      <c r="L17" s="156"/>
      <c r="M17" s="156"/>
      <c r="N17" s="155"/>
      <c r="O17" s="155"/>
      <c r="P17" s="155"/>
      <c r="Q17" s="155"/>
      <c r="R17" s="156"/>
      <c r="S17" s="156"/>
      <c r="T17" s="156"/>
      <c r="U17" s="156"/>
      <c r="V17" s="156"/>
      <c r="W17" s="156"/>
      <c r="X17" s="156"/>
      <c r="Y17" s="156"/>
      <c r="AG17" t="s">
        <v>115</v>
      </c>
    </row>
    <row r="18" spans="1:60" x14ac:dyDescent="0.2">
      <c r="A18" s="163">
        <v>7</v>
      </c>
      <c r="B18" s="164" t="s">
        <v>135</v>
      </c>
      <c r="C18" s="176" t="s">
        <v>136</v>
      </c>
      <c r="D18" s="165" t="s">
        <v>118</v>
      </c>
      <c r="E18" s="166">
        <v>159.19999999999999</v>
      </c>
      <c r="F18" s="167">
        <v>18</v>
      </c>
      <c r="G18" s="168">
        <v>2865.6</v>
      </c>
      <c r="H18" s="152">
        <v>0</v>
      </c>
      <c r="I18" s="152">
        <v>0</v>
      </c>
      <c r="J18" s="152">
        <v>18</v>
      </c>
      <c r="K18" s="152">
        <v>2865.6</v>
      </c>
      <c r="L18" s="152">
        <v>21</v>
      </c>
      <c r="M18" s="152">
        <v>3467.3759999999997</v>
      </c>
      <c r="N18" s="151">
        <v>0</v>
      </c>
      <c r="O18" s="151">
        <v>0</v>
      </c>
      <c r="P18" s="151">
        <v>0.126</v>
      </c>
      <c r="Q18" s="151">
        <v>20.059199999999997</v>
      </c>
      <c r="R18" s="152"/>
      <c r="S18" s="152" t="s">
        <v>119</v>
      </c>
      <c r="T18" s="152" t="s">
        <v>120</v>
      </c>
      <c r="U18" s="152">
        <v>3.4000000000000002E-2</v>
      </c>
      <c r="V18" s="152">
        <v>5.4127999999999998</v>
      </c>
      <c r="W18" s="152"/>
      <c r="X18" s="152" t="s">
        <v>121</v>
      </c>
      <c r="Y18" s="152" t="s">
        <v>122</v>
      </c>
      <c r="Z18" s="146"/>
      <c r="AA18" s="146"/>
      <c r="AB18" s="146"/>
      <c r="AC18" s="146"/>
      <c r="AD18" s="146"/>
      <c r="AE18" s="146"/>
      <c r="AF18" s="146"/>
      <c r="AG18" s="146" t="s">
        <v>123</v>
      </c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</row>
    <row r="19" spans="1:60" outlineLevel="1" x14ac:dyDescent="0.2">
      <c r="A19" s="149"/>
      <c r="B19" s="150"/>
      <c r="C19" s="177" t="s">
        <v>161</v>
      </c>
      <c r="D19" s="153"/>
      <c r="E19" s="154">
        <v>159.19999999999999</v>
      </c>
      <c r="F19" s="152"/>
      <c r="G19" s="152"/>
      <c r="H19" s="152"/>
      <c r="I19" s="152"/>
      <c r="J19" s="152"/>
      <c r="K19" s="152"/>
      <c r="L19" s="152"/>
      <c r="M19" s="152"/>
      <c r="N19" s="151"/>
      <c r="O19" s="151"/>
      <c r="P19" s="151"/>
      <c r="Q19" s="151"/>
      <c r="R19" s="152"/>
      <c r="S19" s="152"/>
      <c r="T19" s="152"/>
      <c r="U19" s="152"/>
      <c r="V19" s="152"/>
      <c r="W19" s="152"/>
      <c r="X19" s="152"/>
      <c r="Y19" s="152"/>
      <c r="Z19" s="146"/>
      <c r="AA19" s="146"/>
      <c r="AB19" s="146"/>
      <c r="AC19" s="146"/>
      <c r="AD19" s="146"/>
      <c r="AE19" s="146"/>
      <c r="AF19" s="146"/>
      <c r="AG19" s="146" t="s">
        <v>125</v>
      </c>
      <c r="AH19" s="146">
        <v>0</v>
      </c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</row>
    <row r="20" spans="1:60" x14ac:dyDescent="0.2">
      <c r="A20" s="157" t="s">
        <v>114</v>
      </c>
      <c r="B20" s="158" t="s">
        <v>81</v>
      </c>
      <c r="C20" s="175" t="s">
        <v>82</v>
      </c>
      <c r="D20" s="159"/>
      <c r="E20" s="160"/>
      <c r="F20" s="161"/>
      <c r="G20" s="162">
        <v>2400.9</v>
      </c>
      <c r="H20" s="156"/>
      <c r="I20" s="156">
        <v>0</v>
      </c>
      <c r="J20" s="156"/>
      <c r="K20" s="156">
        <v>2400.9</v>
      </c>
      <c r="L20" s="156"/>
      <c r="M20" s="156"/>
      <c r="N20" s="155"/>
      <c r="O20" s="155"/>
      <c r="P20" s="155"/>
      <c r="Q20" s="155"/>
      <c r="R20" s="156"/>
      <c r="S20" s="156"/>
      <c r="T20" s="156"/>
      <c r="U20" s="156"/>
      <c r="V20" s="156"/>
      <c r="W20" s="156"/>
      <c r="X20" s="156"/>
      <c r="Y20" s="156"/>
      <c r="AG20" t="s">
        <v>115</v>
      </c>
    </row>
    <row r="21" spans="1:60" x14ac:dyDescent="0.2">
      <c r="A21" s="169">
        <v>8</v>
      </c>
      <c r="B21" s="170" t="s">
        <v>138</v>
      </c>
      <c r="C21" s="178" t="s">
        <v>139</v>
      </c>
      <c r="D21" s="171" t="s">
        <v>140</v>
      </c>
      <c r="E21" s="172">
        <v>240.08951999999999</v>
      </c>
      <c r="F21" s="173">
        <v>10</v>
      </c>
      <c r="G21" s="174">
        <v>2400.9</v>
      </c>
      <c r="H21" s="152">
        <v>0</v>
      </c>
      <c r="I21" s="152">
        <v>0</v>
      </c>
      <c r="J21" s="152">
        <v>10</v>
      </c>
      <c r="K21" s="152">
        <v>2400.8951999999999</v>
      </c>
      <c r="L21" s="152">
        <v>21</v>
      </c>
      <c r="M21" s="152">
        <v>2905.0889999999999</v>
      </c>
      <c r="N21" s="151">
        <v>0</v>
      </c>
      <c r="O21" s="151">
        <v>0</v>
      </c>
      <c r="P21" s="151">
        <v>0</v>
      </c>
      <c r="Q21" s="151">
        <v>0</v>
      </c>
      <c r="R21" s="152"/>
      <c r="S21" s="152" t="s">
        <v>119</v>
      </c>
      <c r="T21" s="152" t="s">
        <v>120</v>
      </c>
      <c r="U21" s="152">
        <v>0.02</v>
      </c>
      <c r="V21" s="152">
        <v>4.8017903999999998</v>
      </c>
      <c r="W21" s="152"/>
      <c r="X21" s="152" t="s">
        <v>162</v>
      </c>
      <c r="Y21" s="152" t="s">
        <v>122</v>
      </c>
      <c r="Z21" s="146"/>
      <c r="AA21" s="146"/>
      <c r="AB21" s="146"/>
      <c r="AC21" s="146"/>
      <c r="AD21" s="146"/>
      <c r="AE21" s="146"/>
      <c r="AF21" s="146"/>
      <c r="AG21" s="146" t="s">
        <v>163</v>
      </c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</row>
    <row r="22" spans="1:60" x14ac:dyDescent="0.2">
      <c r="A22" s="157" t="s">
        <v>114</v>
      </c>
      <c r="B22" s="158" t="s">
        <v>83</v>
      </c>
      <c r="C22" s="175" t="s">
        <v>84</v>
      </c>
      <c r="D22" s="159"/>
      <c r="E22" s="160"/>
      <c r="F22" s="161"/>
      <c r="G22" s="162">
        <v>3209.48</v>
      </c>
      <c r="H22" s="156"/>
      <c r="I22" s="156">
        <v>0</v>
      </c>
      <c r="J22" s="156"/>
      <c r="K22" s="156">
        <v>3209.48</v>
      </c>
      <c r="L22" s="156"/>
      <c r="M22" s="156"/>
      <c r="N22" s="155"/>
      <c r="O22" s="155"/>
      <c r="P22" s="155"/>
      <c r="Q22" s="155"/>
      <c r="R22" s="156"/>
      <c r="S22" s="156"/>
      <c r="T22" s="156"/>
      <c r="U22" s="156"/>
      <c r="V22" s="156"/>
      <c r="W22" s="156"/>
      <c r="X22" s="156"/>
      <c r="Y22" s="156"/>
      <c r="AG22" t="s">
        <v>115</v>
      </c>
    </row>
    <row r="23" spans="1:60" x14ac:dyDescent="0.2">
      <c r="A23" s="169">
        <v>9</v>
      </c>
      <c r="B23" s="170" t="s">
        <v>141</v>
      </c>
      <c r="C23" s="178" t="s">
        <v>142</v>
      </c>
      <c r="D23" s="171" t="s">
        <v>140</v>
      </c>
      <c r="E23" s="172">
        <v>20.059200000000001</v>
      </c>
      <c r="F23" s="173">
        <v>56</v>
      </c>
      <c r="G23" s="174">
        <v>1123.32</v>
      </c>
      <c r="H23" s="152">
        <v>0</v>
      </c>
      <c r="I23" s="152">
        <v>0</v>
      </c>
      <c r="J23" s="152">
        <v>56</v>
      </c>
      <c r="K23" s="152">
        <v>1123.3152</v>
      </c>
      <c r="L23" s="152">
        <v>21</v>
      </c>
      <c r="M23" s="152">
        <v>1359.2171999999998</v>
      </c>
      <c r="N23" s="151">
        <v>0</v>
      </c>
      <c r="O23" s="151">
        <v>0</v>
      </c>
      <c r="P23" s="151">
        <v>0</v>
      </c>
      <c r="Q23" s="151">
        <v>0</v>
      </c>
      <c r="R23" s="152"/>
      <c r="S23" s="152" t="s">
        <v>119</v>
      </c>
      <c r="T23" s="152" t="s">
        <v>120</v>
      </c>
      <c r="U23" s="152">
        <v>0.01</v>
      </c>
      <c r="V23" s="152">
        <v>0.20059200000000002</v>
      </c>
      <c r="W23" s="152"/>
      <c r="X23" s="152" t="s">
        <v>143</v>
      </c>
      <c r="Y23" s="152" t="s">
        <v>122</v>
      </c>
      <c r="Z23" s="146"/>
      <c r="AA23" s="146"/>
      <c r="AB23" s="146"/>
      <c r="AC23" s="146"/>
      <c r="AD23" s="146"/>
      <c r="AE23" s="146"/>
      <c r="AF23" s="146"/>
      <c r="AG23" s="146" t="s">
        <v>144</v>
      </c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</row>
    <row r="24" spans="1:60" x14ac:dyDescent="0.2">
      <c r="A24" s="169">
        <v>10</v>
      </c>
      <c r="B24" s="170" t="s">
        <v>145</v>
      </c>
      <c r="C24" s="178" t="s">
        <v>146</v>
      </c>
      <c r="D24" s="171" t="s">
        <v>140</v>
      </c>
      <c r="E24" s="172">
        <v>40.118400000000001</v>
      </c>
      <c r="F24" s="173">
        <v>8</v>
      </c>
      <c r="G24" s="174">
        <v>320.95</v>
      </c>
      <c r="H24" s="152">
        <v>0</v>
      </c>
      <c r="I24" s="152">
        <v>0</v>
      </c>
      <c r="J24" s="152">
        <v>8</v>
      </c>
      <c r="K24" s="152">
        <v>320.94720000000001</v>
      </c>
      <c r="L24" s="152">
        <v>21</v>
      </c>
      <c r="M24" s="152">
        <v>388.34949999999998</v>
      </c>
      <c r="N24" s="151">
        <v>0</v>
      </c>
      <c r="O24" s="151">
        <v>0</v>
      </c>
      <c r="P24" s="151">
        <v>0</v>
      </c>
      <c r="Q24" s="151">
        <v>0</v>
      </c>
      <c r="R24" s="152"/>
      <c r="S24" s="152" t="s">
        <v>119</v>
      </c>
      <c r="T24" s="152" t="s">
        <v>120</v>
      </c>
      <c r="U24" s="152">
        <v>0</v>
      </c>
      <c r="V24" s="152">
        <v>0</v>
      </c>
      <c r="W24" s="152"/>
      <c r="X24" s="152" t="s">
        <v>143</v>
      </c>
      <c r="Y24" s="152" t="s">
        <v>122</v>
      </c>
      <c r="Z24" s="146"/>
      <c r="AA24" s="146"/>
      <c r="AB24" s="146"/>
      <c r="AC24" s="146"/>
      <c r="AD24" s="146"/>
      <c r="AE24" s="146"/>
      <c r="AF24" s="146"/>
      <c r="AG24" s="146" t="s">
        <v>144</v>
      </c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</row>
    <row r="25" spans="1:60" x14ac:dyDescent="0.2">
      <c r="A25" s="169">
        <v>11</v>
      </c>
      <c r="B25" s="170" t="s">
        <v>147</v>
      </c>
      <c r="C25" s="178" t="s">
        <v>148</v>
      </c>
      <c r="D25" s="171" t="s">
        <v>140</v>
      </c>
      <c r="E25" s="172">
        <v>20.059200000000001</v>
      </c>
      <c r="F25" s="173">
        <v>78</v>
      </c>
      <c r="G25" s="174">
        <v>1564.62</v>
      </c>
      <c r="H25" s="152">
        <v>0</v>
      </c>
      <c r="I25" s="152">
        <v>0</v>
      </c>
      <c r="J25" s="152">
        <v>78</v>
      </c>
      <c r="K25" s="152">
        <v>1564.6176</v>
      </c>
      <c r="L25" s="152">
        <v>21</v>
      </c>
      <c r="M25" s="152">
        <v>1893.1901999999998</v>
      </c>
      <c r="N25" s="151">
        <v>0</v>
      </c>
      <c r="O25" s="151">
        <v>0</v>
      </c>
      <c r="P25" s="151">
        <v>0</v>
      </c>
      <c r="Q25" s="151">
        <v>0</v>
      </c>
      <c r="R25" s="152"/>
      <c r="S25" s="152" t="s">
        <v>119</v>
      </c>
      <c r="T25" s="152" t="s">
        <v>120</v>
      </c>
      <c r="U25" s="152">
        <v>9.9000000000000005E-2</v>
      </c>
      <c r="V25" s="152">
        <v>1.9858608000000002</v>
      </c>
      <c r="W25" s="152"/>
      <c r="X25" s="152" t="s">
        <v>143</v>
      </c>
      <c r="Y25" s="152" t="s">
        <v>122</v>
      </c>
      <c r="Z25" s="146"/>
      <c r="AA25" s="146"/>
      <c r="AB25" s="146"/>
      <c r="AC25" s="146"/>
      <c r="AD25" s="146"/>
      <c r="AE25" s="146"/>
      <c r="AF25" s="146"/>
      <c r="AG25" s="146" t="s">
        <v>144</v>
      </c>
      <c r="AH25" s="146"/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</row>
    <row r="26" spans="1:60" x14ac:dyDescent="0.2">
      <c r="A26" s="163">
        <v>12</v>
      </c>
      <c r="B26" s="164" t="s">
        <v>149</v>
      </c>
      <c r="C26" s="176" t="s">
        <v>150</v>
      </c>
      <c r="D26" s="165" t="s">
        <v>140</v>
      </c>
      <c r="E26" s="166">
        <v>20.059200000000001</v>
      </c>
      <c r="F26" s="167">
        <v>10</v>
      </c>
      <c r="G26" s="168">
        <v>200.59</v>
      </c>
      <c r="H26" s="152">
        <v>0</v>
      </c>
      <c r="I26" s="152">
        <v>0</v>
      </c>
      <c r="J26" s="152">
        <v>10</v>
      </c>
      <c r="K26" s="152">
        <v>200.59200000000001</v>
      </c>
      <c r="L26" s="152">
        <v>21</v>
      </c>
      <c r="M26" s="152">
        <v>242.7139</v>
      </c>
      <c r="N26" s="151">
        <v>0</v>
      </c>
      <c r="O26" s="151">
        <v>0</v>
      </c>
      <c r="P26" s="151">
        <v>0</v>
      </c>
      <c r="Q26" s="151">
        <v>0</v>
      </c>
      <c r="R26" s="152"/>
      <c r="S26" s="152" t="s">
        <v>119</v>
      </c>
      <c r="T26" s="152" t="s">
        <v>120</v>
      </c>
      <c r="U26" s="152">
        <v>6.0000000000000001E-3</v>
      </c>
      <c r="V26" s="152">
        <v>0.12035520000000001</v>
      </c>
      <c r="W26" s="152"/>
      <c r="X26" s="152" t="s">
        <v>143</v>
      </c>
      <c r="Y26" s="152" t="s">
        <v>122</v>
      </c>
      <c r="Z26" s="146"/>
      <c r="AA26" s="146"/>
      <c r="AB26" s="146"/>
      <c r="AC26" s="146"/>
      <c r="AD26" s="146"/>
      <c r="AE26" s="146"/>
      <c r="AF26" s="146"/>
      <c r="AG26" s="146" t="s">
        <v>144</v>
      </c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</row>
    <row r="27" spans="1:60" x14ac:dyDescent="0.2">
      <c r="A27" s="3"/>
      <c r="B27" s="4"/>
      <c r="C27" s="179"/>
      <c r="D27" s="6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AE27">
        <v>12</v>
      </c>
      <c r="AF27">
        <v>21</v>
      </c>
      <c r="AG27" t="s">
        <v>100</v>
      </c>
    </row>
    <row r="28" spans="1:60" x14ac:dyDescent="0.2">
      <c r="C28" s="180"/>
      <c r="D28" s="10"/>
      <c r="AG28" t="s">
        <v>151</v>
      </c>
    </row>
    <row r="29" spans="1:60" x14ac:dyDescent="0.2">
      <c r="D29" s="10"/>
    </row>
    <row r="30" spans="1:60" x14ac:dyDescent="0.2">
      <c r="D30" s="10"/>
    </row>
    <row r="31" spans="1:60" x14ac:dyDescent="0.2">
      <c r="D31" s="10"/>
    </row>
    <row r="32" spans="1:60" x14ac:dyDescent="0.2">
      <c r="D32" s="10"/>
    </row>
    <row r="33" spans="4:4" x14ac:dyDescent="0.2">
      <c r="D33" s="10"/>
    </row>
    <row r="34" spans="4:4" x14ac:dyDescent="0.2">
      <c r="D34" s="10"/>
    </row>
    <row r="35" spans="4:4" x14ac:dyDescent="0.2">
      <c r="D35" s="10"/>
    </row>
    <row r="36" spans="4:4" x14ac:dyDescent="0.2">
      <c r="D36" s="10"/>
    </row>
    <row r="37" spans="4:4" x14ac:dyDescent="0.2">
      <c r="D37" s="10"/>
    </row>
    <row r="38" spans="4:4" x14ac:dyDescent="0.2">
      <c r="D38" s="10"/>
    </row>
    <row r="39" spans="4:4" x14ac:dyDescent="0.2">
      <c r="D39" s="10"/>
    </row>
    <row r="40" spans="4:4" x14ac:dyDescent="0.2">
      <c r="D40" s="10"/>
    </row>
    <row r="41" spans="4:4" x14ac:dyDescent="0.2">
      <c r="D41" s="10"/>
    </row>
    <row r="42" spans="4:4" x14ac:dyDescent="0.2">
      <c r="D42" s="10"/>
    </row>
    <row r="43" spans="4:4" x14ac:dyDescent="0.2">
      <c r="D43" s="10"/>
    </row>
    <row r="44" spans="4:4" x14ac:dyDescent="0.2">
      <c r="D44" s="10"/>
    </row>
    <row r="45" spans="4:4" x14ac:dyDescent="0.2">
      <c r="D45" s="10"/>
    </row>
    <row r="46" spans="4:4" x14ac:dyDescent="0.2">
      <c r="D46" s="10"/>
    </row>
    <row r="47" spans="4:4" x14ac:dyDescent="0.2">
      <c r="D47" s="10"/>
    </row>
    <row r="48" spans="4:4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4"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orientation="portrait" verticalDpi="0" r:id="rId1"/>
  <headerFooter>
    <oddFooter>&amp;RStránka &amp;P z &amp;N&amp;LZpracováno programem BUILDpower S,  © RTS, a.s.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1" x14ac:dyDescent="0.2"/>
  <cols>
    <col min="1" max="1" width="3.42578125" customWidth="1"/>
    <col min="2" max="2" width="12.5703125" style="120" customWidth="1"/>
    <col min="3" max="3" width="38.28515625" style="120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37" t="s">
        <v>7</v>
      </c>
      <c r="B1" s="237"/>
      <c r="C1" s="237"/>
      <c r="D1" s="237"/>
      <c r="E1" s="237"/>
      <c r="F1" s="237"/>
      <c r="G1" s="237"/>
      <c r="AG1" t="s">
        <v>88</v>
      </c>
    </row>
    <row r="2" spans="1:60" ht="24.95" customHeight="1" x14ac:dyDescent="0.2">
      <c r="A2" s="50" t="s">
        <v>8</v>
      </c>
      <c r="B2" s="49" t="s">
        <v>44</v>
      </c>
      <c r="C2" s="238" t="s">
        <v>45</v>
      </c>
      <c r="D2" s="239"/>
      <c r="E2" s="239"/>
      <c r="F2" s="239"/>
      <c r="G2" s="240"/>
      <c r="AG2" t="s">
        <v>89</v>
      </c>
    </row>
    <row r="3" spans="1:60" ht="24.95" customHeight="1" x14ac:dyDescent="0.2">
      <c r="A3" s="50" t="s">
        <v>9</v>
      </c>
      <c r="B3" s="49" t="s">
        <v>65</v>
      </c>
      <c r="C3" s="238" t="s">
        <v>66</v>
      </c>
      <c r="D3" s="239"/>
      <c r="E3" s="239"/>
      <c r="F3" s="239"/>
      <c r="G3" s="240"/>
      <c r="AC3" s="120" t="s">
        <v>89</v>
      </c>
      <c r="AG3" t="s">
        <v>90</v>
      </c>
    </row>
    <row r="4" spans="1:60" ht="24.95" customHeight="1" x14ac:dyDescent="0.2">
      <c r="A4" s="139" t="s">
        <v>10</v>
      </c>
      <c r="B4" s="140" t="s">
        <v>59</v>
      </c>
      <c r="C4" s="241" t="s">
        <v>62</v>
      </c>
      <c r="D4" s="242"/>
      <c r="E4" s="242"/>
      <c r="F4" s="242"/>
      <c r="G4" s="243"/>
      <c r="AG4" t="s">
        <v>91</v>
      </c>
    </row>
    <row r="5" spans="1:60" x14ac:dyDescent="0.2">
      <c r="D5" s="10"/>
    </row>
    <row r="6" spans="1:60" ht="38.25" x14ac:dyDescent="0.2">
      <c r="A6" s="142" t="s">
        <v>92</v>
      </c>
      <c r="B6" s="144" t="s">
        <v>93</v>
      </c>
      <c r="C6" s="144" t="s">
        <v>94</v>
      </c>
      <c r="D6" s="143" t="s">
        <v>95</v>
      </c>
      <c r="E6" s="142" t="s">
        <v>96</v>
      </c>
      <c r="F6" s="141" t="s">
        <v>97</v>
      </c>
      <c r="G6" s="142" t="s">
        <v>31</v>
      </c>
      <c r="H6" s="145" t="s">
        <v>32</v>
      </c>
      <c r="I6" s="145" t="s">
        <v>98</v>
      </c>
      <c r="J6" s="145" t="s">
        <v>33</v>
      </c>
      <c r="K6" s="145" t="s">
        <v>99</v>
      </c>
      <c r="L6" s="145" t="s">
        <v>100</v>
      </c>
      <c r="M6" s="145" t="s">
        <v>101</v>
      </c>
      <c r="N6" s="145" t="s">
        <v>102</v>
      </c>
      <c r="O6" s="145" t="s">
        <v>103</v>
      </c>
      <c r="P6" s="145" t="s">
        <v>104</v>
      </c>
      <c r="Q6" s="145" t="s">
        <v>105</v>
      </c>
      <c r="R6" s="145" t="s">
        <v>106</v>
      </c>
      <c r="S6" s="145" t="s">
        <v>107</v>
      </c>
      <c r="T6" s="145" t="s">
        <v>108</v>
      </c>
      <c r="U6" s="145" t="s">
        <v>109</v>
      </c>
      <c r="V6" s="145" t="s">
        <v>110</v>
      </c>
      <c r="W6" s="145" t="s">
        <v>111</v>
      </c>
      <c r="X6" s="145" t="s">
        <v>112</v>
      </c>
      <c r="Y6" s="145" t="s">
        <v>113</v>
      </c>
    </row>
    <row r="7" spans="1:60" hidden="1" x14ac:dyDescent="0.2">
      <c r="A7" s="3"/>
      <c r="B7" s="4"/>
      <c r="C7" s="4"/>
      <c r="D7" s="6"/>
      <c r="E7" s="147"/>
      <c r="F7" s="148"/>
      <c r="G7" s="148"/>
      <c r="H7" s="148"/>
      <c r="I7" s="148"/>
      <c r="J7" s="148"/>
      <c r="K7" s="148"/>
      <c r="L7" s="148"/>
      <c r="M7" s="148"/>
      <c r="N7" s="147"/>
      <c r="O7" s="147"/>
      <c r="P7" s="147"/>
      <c r="Q7" s="147"/>
      <c r="R7" s="148"/>
      <c r="S7" s="148"/>
      <c r="T7" s="148"/>
      <c r="U7" s="148"/>
      <c r="V7" s="148"/>
      <c r="W7" s="148"/>
      <c r="X7" s="148"/>
      <c r="Y7" s="148"/>
    </row>
    <row r="8" spans="1:60" x14ac:dyDescent="0.2">
      <c r="A8" s="157" t="s">
        <v>114</v>
      </c>
      <c r="B8" s="158" t="s">
        <v>73</v>
      </c>
      <c r="C8" s="175" t="s">
        <v>74</v>
      </c>
      <c r="D8" s="159"/>
      <c r="E8" s="160"/>
      <c r="F8" s="161"/>
      <c r="G8" s="162">
        <v>1500</v>
      </c>
      <c r="H8" s="156"/>
      <c r="I8" s="156">
        <v>0</v>
      </c>
      <c r="J8" s="156"/>
      <c r="K8" s="156">
        <v>1500</v>
      </c>
      <c r="L8" s="156"/>
      <c r="M8" s="156"/>
      <c r="N8" s="155"/>
      <c r="O8" s="155"/>
      <c r="P8" s="155"/>
      <c r="Q8" s="155"/>
      <c r="R8" s="156"/>
      <c r="S8" s="156"/>
      <c r="T8" s="156"/>
      <c r="U8" s="156"/>
      <c r="V8" s="156"/>
      <c r="W8" s="156"/>
      <c r="X8" s="156"/>
      <c r="Y8" s="156"/>
      <c r="AG8" t="s">
        <v>115</v>
      </c>
    </row>
    <row r="9" spans="1:60" x14ac:dyDescent="0.2">
      <c r="A9" s="163">
        <v>1</v>
      </c>
      <c r="B9" s="164" t="s">
        <v>152</v>
      </c>
      <c r="C9" s="176" t="s">
        <v>153</v>
      </c>
      <c r="D9" s="165" t="s">
        <v>118</v>
      </c>
      <c r="E9" s="166">
        <v>187.5</v>
      </c>
      <c r="F9" s="167">
        <v>8</v>
      </c>
      <c r="G9" s="168">
        <v>1500</v>
      </c>
      <c r="H9" s="152">
        <v>0</v>
      </c>
      <c r="I9" s="152">
        <v>0</v>
      </c>
      <c r="J9" s="152">
        <v>8</v>
      </c>
      <c r="K9" s="152">
        <v>1500</v>
      </c>
      <c r="L9" s="152">
        <v>21</v>
      </c>
      <c r="M9" s="152">
        <v>1815</v>
      </c>
      <c r="N9" s="151">
        <v>0</v>
      </c>
      <c r="O9" s="151">
        <v>0</v>
      </c>
      <c r="P9" s="151">
        <v>0</v>
      </c>
      <c r="Q9" s="151">
        <v>0</v>
      </c>
      <c r="R9" s="152"/>
      <c r="S9" s="152" t="s">
        <v>119</v>
      </c>
      <c r="T9" s="152" t="s">
        <v>120</v>
      </c>
      <c r="U9" s="152">
        <v>1.7999999999999999E-2</v>
      </c>
      <c r="V9" s="152">
        <v>3.3749999999999996</v>
      </c>
      <c r="W9" s="152"/>
      <c r="X9" s="152" t="s">
        <v>121</v>
      </c>
      <c r="Y9" s="152" t="s">
        <v>122</v>
      </c>
      <c r="Z9" s="146"/>
      <c r="AA9" s="146"/>
      <c r="AB9" s="146"/>
      <c r="AC9" s="146"/>
      <c r="AD9" s="146"/>
      <c r="AE9" s="146"/>
      <c r="AF9" s="146"/>
      <c r="AG9" s="146" t="s">
        <v>123</v>
      </c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</row>
    <row r="10" spans="1:60" outlineLevel="1" x14ac:dyDescent="0.2">
      <c r="A10" s="149"/>
      <c r="B10" s="150"/>
      <c r="C10" s="177" t="s">
        <v>164</v>
      </c>
      <c r="D10" s="153"/>
      <c r="E10" s="154">
        <v>187.5</v>
      </c>
      <c r="F10" s="152"/>
      <c r="G10" s="152"/>
      <c r="H10" s="152"/>
      <c r="I10" s="152"/>
      <c r="J10" s="152"/>
      <c r="K10" s="152"/>
      <c r="L10" s="152"/>
      <c r="M10" s="152"/>
      <c r="N10" s="151"/>
      <c r="O10" s="151"/>
      <c r="P10" s="151"/>
      <c r="Q10" s="151"/>
      <c r="R10" s="152"/>
      <c r="S10" s="152"/>
      <c r="T10" s="152"/>
      <c r="U10" s="152"/>
      <c r="V10" s="152"/>
      <c r="W10" s="152"/>
      <c r="X10" s="152"/>
      <c r="Y10" s="152"/>
      <c r="Z10" s="146"/>
      <c r="AA10" s="146"/>
      <c r="AB10" s="146"/>
      <c r="AC10" s="146"/>
      <c r="AD10" s="146"/>
      <c r="AE10" s="146"/>
      <c r="AF10" s="146"/>
      <c r="AG10" s="146" t="s">
        <v>125</v>
      </c>
      <c r="AH10" s="146">
        <v>0</v>
      </c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</row>
    <row r="11" spans="1:60" x14ac:dyDescent="0.2">
      <c r="A11" s="157" t="s">
        <v>114</v>
      </c>
      <c r="B11" s="158" t="s">
        <v>75</v>
      </c>
      <c r="C11" s="175" t="s">
        <v>76</v>
      </c>
      <c r="D11" s="159"/>
      <c r="E11" s="160"/>
      <c r="F11" s="161"/>
      <c r="G11" s="162">
        <v>63187.5</v>
      </c>
      <c r="H11" s="156"/>
      <c r="I11" s="156">
        <v>65101.89</v>
      </c>
      <c r="J11" s="156"/>
      <c r="K11" s="156">
        <v>-1914.39</v>
      </c>
      <c r="L11" s="156"/>
      <c r="M11" s="156"/>
      <c r="N11" s="155"/>
      <c r="O11" s="155"/>
      <c r="P11" s="155"/>
      <c r="Q11" s="155"/>
      <c r="R11" s="156"/>
      <c r="S11" s="156"/>
      <c r="T11" s="156"/>
      <c r="U11" s="156"/>
      <c r="V11" s="156"/>
      <c r="W11" s="156"/>
      <c r="X11" s="156"/>
      <c r="Y11" s="156"/>
      <c r="AG11" t="s">
        <v>115</v>
      </c>
    </row>
    <row r="12" spans="1:60" x14ac:dyDescent="0.2">
      <c r="A12" s="169">
        <v>2</v>
      </c>
      <c r="B12" s="170" t="s">
        <v>126</v>
      </c>
      <c r="C12" s="178" t="s">
        <v>127</v>
      </c>
      <c r="D12" s="171" t="s">
        <v>118</v>
      </c>
      <c r="E12" s="172">
        <v>187.5</v>
      </c>
      <c r="F12" s="173">
        <v>62</v>
      </c>
      <c r="G12" s="174">
        <v>11625</v>
      </c>
      <c r="H12" s="152">
        <v>71.77</v>
      </c>
      <c r="I12" s="152">
        <v>13456.875</v>
      </c>
      <c r="J12" s="152">
        <v>-9.77</v>
      </c>
      <c r="K12" s="152">
        <v>-1831.875</v>
      </c>
      <c r="L12" s="152">
        <v>21</v>
      </c>
      <c r="M12" s="152">
        <v>14066.25</v>
      </c>
      <c r="N12" s="151">
        <v>2.1610000000000001E-2</v>
      </c>
      <c r="O12" s="151">
        <v>4.0518749999999999</v>
      </c>
      <c r="P12" s="151">
        <v>0</v>
      </c>
      <c r="Q12" s="151">
        <v>0</v>
      </c>
      <c r="R12" s="152"/>
      <c r="S12" s="152" t="s">
        <v>119</v>
      </c>
      <c r="T12" s="152" t="s">
        <v>120</v>
      </c>
      <c r="U12" s="152">
        <v>7.0000000000000001E-3</v>
      </c>
      <c r="V12" s="152">
        <v>1.3125</v>
      </c>
      <c r="W12" s="152"/>
      <c r="X12" s="152" t="s">
        <v>121</v>
      </c>
      <c r="Y12" s="152" t="s">
        <v>122</v>
      </c>
      <c r="Z12" s="146"/>
      <c r="AA12" s="146"/>
      <c r="AB12" s="146"/>
      <c r="AC12" s="146"/>
      <c r="AD12" s="146"/>
      <c r="AE12" s="146"/>
      <c r="AF12" s="146"/>
      <c r="AG12" s="146" t="s">
        <v>123</v>
      </c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</row>
    <row r="13" spans="1:60" x14ac:dyDescent="0.2">
      <c r="A13" s="169">
        <v>3</v>
      </c>
      <c r="B13" s="170" t="s">
        <v>128</v>
      </c>
      <c r="C13" s="178" t="s">
        <v>129</v>
      </c>
      <c r="D13" s="171" t="s">
        <v>118</v>
      </c>
      <c r="E13" s="172">
        <v>187.5</v>
      </c>
      <c r="F13" s="173">
        <v>78</v>
      </c>
      <c r="G13" s="174">
        <v>14625</v>
      </c>
      <c r="H13" s="152">
        <v>85.07</v>
      </c>
      <c r="I13" s="152">
        <v>15950.624999999998</v>
      </c>
      <c r="J13" s="152">
        <v>-7.07</v>
      </c>
      <c r="K13" s="152">
        <v>-1325.625</v>
      </c>
      <c r="L13" s="152">
        <v>21</v>
      </c>
      <c r="M13" s="152">
        <v>17696.25</v>
      </c>
      <c r="N13" s="151">
        <v>2.6530000000000001E-2</v>
      </c>
      <c r="O13" s="151">
        <v>4.9743750000000002</v>
      </c>
      <c r="P13" s="151">
        <v>0</v>
      </c>
      <c r="Q13" s="151">
        <v>0</v>
      </c>
      <c r="R13" s="152"/>
      <c r="S13" s="152" t="s">
        <v>119</v>
      </c>
      <c r="T13" s="152" t="s">
        <v>120</v>
      </c>
      <c r="U13" s="152">
        <v>8.0000000000000002E-3</v>
      </c>
      <c r="V13" s="152">
        <v>1.5</v>
      </c>
      <c r="W13" s="152"/>
      <c r="X13" s="152" t="s">
        <v>121</v>
      </c>
      <c r="Y13" s="152" t="s">
        <v>122</v>
      </c>
      <c r="Z13" s="146"/>
      <c r="AA13" s="146"/>
      <c r="AB13" s="146"/>
      <c r="AC13" s="146"/>
      <c r="AD13" s="146"/>
      <c r="AE13" s="146"/>
      <c r="AF13" s="146"/>
      <c r="AG13" s="146" t="s">
        <v>123</v>
      </c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</row>
    <row r="14" spans="1:60" ht="22.5" x14ac:dyDescent="0.2">
      <c r="A14" s="169">
        <v>4</v>
      </c>
      <c r="B14" s="170" t="s">
        <v>165</v>
      </c>
      <c r="C14" s="178" t="s">
        <v>166</v>
      </c>
      <c r="D14" s="171" t="s">
        <v>118</v>
      </c>
      <c r="E14" s="172">
        <v>187.5</v>
      </c>
      <c r="F14" s="173">
        <v>197</v>
      </c>
      <c r="G14" s="174">
        <v>36937.5</v>
      </c>
      <c r="H14" s="152">
        <v>190.37</v>
      </c>
      <c r="I14" s="152">
        <v>35694.375</v>
      </c>
      <c r="J14" s="152">
        <v>6.63</v>
      </c>
      <c r="K14" s="152">
        <v>1243.125</v>
      </c>
      <c r="L14" s="152">
        <v>21</v>
      </c>
      <c r="M14" s="152">
        <v>44694.375</v>
      </c>
      <c r="N14" s="151">
        <v>0.12169000000000001</v>
      </c>
      <c r="O14" s="151">
        <v>22.816875</v>
      </c>
      <c r="P14" s="151">
        <v>0</v>
      </c>
      <c r="Q14" s="151">
        <v>0</v>
      </c>
      <c r="R14" s="152"/>
      <c r="S14" s="152" t="s">
        <v>119</v>
      </c>
      <c r="T14" s="152" t="s">
        <v>120</v>
      </c>
      <c r="U14" s="152">
        <v>2.4E-2</v>
      </c>
      <c r="V14" s="152">
        <v>4.5</v>
      </c>
      <c r="W14" s="152"/>
      <c r="X14" s="152" t="s">
        <v>121</v>
      </c>
      <c r="Y14" s="152" t="s">
        <v>122</v>
      </c>
      <c r="Z14" s="146"/>
      <c r="AA14" s="146"/>
      <c r="AB14" s="146"/>
      <c r="AC14" s="146"/>
      <c r="AD14" s="146"/>
      <c r="AE14" s="146"/>
      <c r="AF14" s="146"/>
      <c r="AG14" s="146" t="s">
        <v>123</v>
      </c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</row>
    <row r="15" spans="1:60" x14ac:dyDescent="0.2">
      <c r="A15" s="157" t="s">
        <v>114</v>
      </c>
      <c r="B15" s="158" t="s">
        <v>79</v>
      </c>
      <c r="C15" s="175" t="s">
        <v>80</v>
      </c>
      <c r="D15" s="159"/>
      <c r="E15" s="160"/>
      <c r="F15" s="161"/>
      <c r="G15" s="162">
        <v>1080</v>
      </c>
      <c r="H15" s="156"/>
      <c r="I15" s="156">
        <v>0</v>
      </c>
      <c r="J15" s="156"/>
      <c r="K15" s="156">
        <v>1080</v>
      </c>
      <c r="L15" s="156"/>
      <c r="M15" s="156"/>
      <c r="N15" s="155"/>
      <c r="O15" s="155"/>
      <c r="P15" s="155"/>
      <c r="Q15" s="155"/>
      <c r="R15" s="156"/>
      <c r="S15" s="156"/>
      <c r="T15" s="156"/>
      <c r="U15" s="156"/>
      <c r="V15" s="156"/>
      <c r="W15" s="156"/>
      <c r="X15" s="156"/>
      <c r="Y15" s="156"/>
      <c r="AG15" t="s">
        <v>115</v>
      </c>
    </row>
    <row r="16" spans="1:60" x14ac:dyDescent="0.2">
      <c r="A16" s="163">
        <v>5</v>
      </c>
      <c r="B16" s="164" t="s">
        <v>135</v>
      </c>
      <c r="C16" s="176" t="s">
        <v>136</v>
      </c>
      <c r="D16" s="165" t="s">
        <v>118</v>
      </c>
      <c r="E16" s="166">
        <v>60</v>
      </c>
      <c r="F16" s="167">
        <v>18</v>
      </c>
      <c r="G16" s="168">
        <v>1080</v>
      </c>
      <c r="H16" s="152">
        <v>0</v>
      </c>
      <c r="I16" s="152">
        <v>0</v>
      </c>
      <c r="J16" s="152">
        <v>18</v>
      </c>
      <c r="K16" s="152">
        <v>1080</v>
      </c>
      <c r="L16" s="152">
        <v>21</v>
      </c>
      <c r="M16" s="152">
        <v>1306.8</v>
      </c>
      <c r="N16" s="151">
        <v>0</v>
      </c>
      <c r="O16" s="151">
        <v>0</v>
      </c>
      <c r="P16" s="151">
        <v>0.126</v>
      </c>
      <c r="Q16" s="151">
        <v>7.5600000000000005</v>
      </c>
      <c r="R16" s="152"/>
      <c r="S16" s="152" t="s">
        <v>119</v>
      </c>
      <c r="T16" s="152" t="s">
        <v>120</v>
      </c>
      <c r="U16" s="152">
        <v>3.4000000000000002E-2</v>
      </c>
      <c r="V16" s="152">
        <v>2.04</v>
      </c>
      <c r="W16" s="152"/>
      <c r="X16" s="152" t="s">
        <v>121</v>
      </c>
      <c r="Y16" s="152" t="s">
        <v>122</v>
      </c>
      <c r="Z16" s="146"/>
      <c r="AA16" s="146"/>
      <c r="AB16" s="146"/>
      <c r="AC16" s="146"/>
      <c r="AD16" s="146"/>
      <c r="AE16" s="146"/>
      <c r="AF16" s="146"/>
      <c r="AG16" s="146" t="s">
        <v>123</v>
      </c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</row>
    <row r="17" spans="1:60" outlineLevel="1" x14ac:dyDescent="0.2">
      <c r="A17" s="149"/>
      <c r="B17" s="150"/>
      <c r="C17" s="177" t="s">
        <v>167</v>
      </c>
      <c r="D17" s="153"/>
      <c r="E17" s="154">
        <v>60</v>
      </c>
      <c r="F17" s="152"/>
      <c r="G17" s="152"/>
      <c r="H17" s="152"/>
      <c r="I17" s="152"/>
      <c r="J17" s="152"/>
      <c r="K17" s="152"/>
      <c r="L17" s="152"/>
      <c r="M17" s="152"/>
      <c r="N17" s="151"/>
      <c r="O17" s="151"/>
      <c r="P17" s="151"/>
      <c r="Q17" s="151"/>
      <c r="R17" s="152"/>
      <c r="S17" s="152"/>
      <c r="T17" s="152"/>
      <c r="U17" s="152"/>
      <c r="V17" s="152"/>
      <c r="W17" s="152"/>
      <c r="X17" s="152"/>
      <c r="Y17" s="152"/>
      <c r="Z17" s="146"/>
      <c r="AA17" s="146"/>
      <c r="AB17" s="146"/>
      <c r="AC17" s="146"/>
      <c r="AD17" s="146"/>
      <c r="AE17" s="146"/>
      <c r="AF17" s="146"/>
      <c r="AG17" s="146" t="s">
        <v>125</v>
      </c>
      <c r="AH17" s="146">
        <v>0</v>
      </c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</row>
    <row r="18" spans="1:60" x14ac:dyDescent="0.2">
      <c r="A18" s="157" t="s">
        <v>114</v>
      </c>
      <c r="B18" s="158" t="s">
        <v>81</v>
      </c>
      <c r="C18" s="175" t="s">
        <v>82</v>
      </c>
      <c r="D18" s="159"/>
      <c r="E18" s="160"/>
      <c r="F18" s="161"/>
      <c r="G18" s="162">
        <v>318.43</v>
      </c>
      <c r="H18" s="156"/>
      <c r="I18" s="156">
        <v>0</v>
      </c>
      <c r="J18" s="156"/>
      <c r="K18" s="156">
        <v>318.43</v>
      </c>
      <c r="L18" s="156"/>
      <c r="M18" s="156"/>
      <c r="N18" s="155"/>
      <c r="O18" s="155"/>
      <c r="P18" s="155"/>
      <c r="Q18" s="155"/>
      <c r="R18" s="156"/>
      <c r="S18" s="156"/>
      <c r="T18" s="156"/>
      <c r="U18" s="156"/>
      <c r="V18" s="156"/>
      <c r="W18" s="156"/>
      <c r="X18" s="156"/>
      <c r="Y18" s="156"/>
      <c r="AG18" t="s">
        <v>115</v>
      </c>
    </row>
    <row r="19" spans="1:60" x14ac:dyDescent="0.2">
      <c r="A19" s="169">
        <v>6</v>
      </c>
      <c r="B19" s="170" t="s">
        <v>138</v>
      </c>
      <c r="C19" s="178" t="s">
        <v>139</v>
      </c>
      <c r="D19" s="171" t="s">
        <v>140</v>
      </c>
      <c r="E19" s="172">
        <v>31.843129999999999</v>
      </c>
      <c r="F19" s="173">
        <v>10</v>
      </c>
      <c r="G19" s="174">
        <v>318.43</v>
      </c>
      <c r="H19" s="152">
        <v>0</v>
      </c>
      <c r="I19" s="152">
        <v>0</v>
      </c>
      <c r="J19" s="152">
        <v>10</v>
      </c>
      <c r="K19" s="152">
        <v>318.43129999999996</v>
      </c>
      <c r="L19" s="152">
        <v>21</v>
      </c>
      <c r="M19" s="152">
        <v>385.30029999999999</v>
      </c>
      <c r="N19" s="151">
        <v>0</v>
      </c>
      <c r="O19" s="151">
        <v>0</v>
      </c>
      <c r="P19" s="151">
        <v>0</v>
      </c>
      <c r="Q19" s="151">
        <v>0</v>
      </c>
      <c r="R19" s="152"/>
      <c r="S19" s="152" t="s">
        <v>119</v>
      </c>
      <c r="T19" s="152" t="s">
        <v>120</v>
      </c>
      <c r="U19" s="152">
        <v>0.02</v>
      </c>
      <c r="V19" s="152">
        <v>0.63686259999999995</v>
      </c>
      <c r="W19" s="152"/>
      <c r="X19" s="152" t="s">
        <v>162</v>
      </c>
      <c r="Y19" s="152" t="s">
        <v>122</v>
      </c>
      <c r="Z19" s="146"/>
      <c r="AA19" s="146"/>
      <c r="AB19" s="146"/>
      <c r="AC19" s="146"/>
      <c r="AD19" s="146"/>
      <c r="AE19" s="146"/>
      <c r="AF19" s="146"/>
      <c r="AG19" s="146" t="s">
        <v>163</v>
      </c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</row>
    <row r="20" spans="1:60" x14ac:dyDescent="0.2">
      <c r="A20" s="157" t="s">
        <v>114</v>
      </c>
      <c r="B20" s="158" t="s">
        <v>83</v>
      </c>
      <c r="C20" s="175" t="s">
        <v>84</v>
      </c>
      <c r="D20" s="159"/>
      <c r="E20" s="160"/>
      <c r="F20" s="161"/>
      <c r="G20" s="162">
        <v>1209.5999999999999</v>
      </c>
      <c r="H20" s="156"/>
      <c r="I20" s="156">
        <v>0</v>
      </c>
      <c r="J20" s="156"/>
      <c r="K20" s="156">
        <v>1209.5999999999999</v>
      </c>
      <c r="L20" s="156"/>
      <c r="M20" s="156"/>
      <c r="N20" s="155"/>
      <c r="O20" s="155"/>
      <c r="P20" s="155"/>
      <c r="Q20" s="155"/>
      <c r="R20" s="156"/>
      <c r="S20" s="156"/>
      <c r="T20" s="156"/>
      <c r="U20" s="156"/>
      <c r="V20" s="156"/>
      <c r="W20" s="156"/>
      <c r="X20" s="156"/>
      <c r="Y20" s="156"/>
      <c r="AG20" t="s">
        <v>115</v>
      </c>
    </row>
    <row r="21" spans="1:60" x14ac:dyDescent="0.2">
      <c r="A21" s="169">
        <v>7</v>
      </c>
      <c r="B21" s="170" t="s">
        <v>141</v>
      </c>
      <c r="C21" s="178" t="s">
        <v>142</v>
      </c>
      <c r="D21" s="171" t="s">
        <v>140</v>
      </c>
      <c r="E21" s="172">
        <v>7.56</v>
      </c>
      <c r="F21" s="173">
        <v>56</v>
      </c>
      <c r="G21" s="174">
        <v>423.36</v>
      </c>
      <c r="H21" s="152">
        <v>0</v>
      </c>
      <c r="I21" s="152">
        <v>0</v>
      </c>
      <c r="J21" s="152">
        <v>56</v>
      </c>
      <c r="K21" s="152">
        <v>423.35999999999996</v>
      </c>
      <c r="L21" s="152">
        <v>21</v>
      </c>
      <c r="M21" s="152">
        <v>512.26559999999995</v>
      </c>
      <c r="N21" s="151">
        <v>0</v>
      </c>
      <c r="O21" s="151">
        <v>0</v>
      </c>
      <c r="P21" s="151">
        <v>0</v>
      </c>
      <c r="Q21" s="151">
        <v>0</v>
      </c>
      <c r="R21" s="152"/>
      <c r="S21" s="152" t="s">
        <v>119</v>
      </c>
      <c r="T21" s="152" t="s">
        <v>120</v>
      </c>
      <c r="U21" s="152">
        <v>0.01</v>
      </c>
      <c r="V21" s="152">
        <v>7.5600000000000001E-2</v>
      </c>
      <c r="W21" s="152"/>
      <c r="X21" s="152" t="s">
        <v>143</v>
      </c>
      <c r="Y21" s="152" t="s">
        <v>122</v>
      </c>
      <c r="Z21" s="146"/>
      <c r="AA21" s="146"/>
      <c r="AB21" s="146"/>
      <c r="AC21" s="146"/>
      <c r="AD21" s="146"/>
      <c r="AE21" s="146"/>
      <c r="AF21" s="146"/>
      <c r="AG21" s="146" t="s">
        <v>144</v>
      </c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</row>
    <row r="22" spans="1:60" x14ac:dyDescent="0.2">
      <c r="A22" s="169">
        <v>8</v>
      </c>
      <c r="B22" s="170" t="s">
        <v>145</v>
      </c>
      <c r="C22" s="178" t="s">
        <v>146</v>
      </c>
      <c r="D22" s="171" t="s">
        <v>140</v>
      </c>
      <c r="E22" s="172">
        <v>15.12</v>
      </c>
      <c r="F22" s="173">
        <v>8</v>
      </c>
      <c r="G22" s="174">
        <v>120.96</v>
      </c>
      <c r="H22" s="152">
        <v>0</v>
      </c>
      <c r="I22" s="152">
        <v>0</v>
      </c>
      <c r="J22" s="152">
        <v>8</v>
      </c>
      <c r="K22" s="152">
        <v>120.96</v>
      </c>
      <c r="L22" s="152">
        <v>21</v>
      </c>
      <c r="M22" s="152">
        <v>146.36159999999998</v>
      </c>
      <c r="N22" s="151">
        <v>0</v>
      </c>
      <c r="O22" s="151">
        <v>0</v>
      </c>
      <c r="P22" s="151">
        <v>0</v>
      </c>
      <c r="Q22" s="151">
        <v>0</v>
      </c>
      <c r="R22" s="152"/>
      <c r="S22" s="152" t="s">
        <v>119</v>
      </c>
      <c r="T22" s="152" t="s">
        <v>120</v>
      </c>
      <c r="U22" s="152">
        <v>0</v>
      </c>
      <c r="V22" s="152">
        <v>0</v>
      </c>
      <c r="W22" s="152"/>
      <c r="X22" s="152" t="s">
        <v>143</v>
      </c>
      <c r="Y22" s="152" t="s">
        <v>122</v>
      </c>
      <c r="Z22" s="146"/>
      <c r="AA22" s="146"/>
      <c r="AB22" s="146"/>
      <c r="AC22" s="146"/>
      <c r="AD22" s="146"/>
      <c r="AE22" s="146"/>
      <c r="AF22" s="146"/>
      <c r="AG22" s="146" t="s">
        <v>144</v>
      </c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</row>
    <row r="23" spans="1:60" x14ac:dyDescent="0.2">
      <c r="A23" s="169">
        <v>9</v>
      </c>
      <c r="B23" s="170" t="s">
        <v>147</v>
      </c>
      <c r="C23" s="178" t="s">
        <v>148</v>
      </c>
      <c r="D23" s="171" t="s">
        <v>140</v>
      </c>
      <c r="E23" s="172">
        <v>7.56</v>
      </c>
      <c r="F23" s="173">
        <v>78</v>
      </c>
      <c r="G23" s="174">
        <v>589.67999999999995</v>
      </c>
      <c r="H23" s="152">
        <v>0</v>
      </c>
      <c r="I23" s="152">
        <v>0</v>
      </c>
      <c r="J23" s="152">
        <v>78</v>
      </c>
      <c r="K23" s="152">
        <v>589.67999999999995</v>
      </c>
      <c r="L23" s="152">
        <v>21</v>
      </c>
      <c r="M23" s="152">
        <v>713.51279999999997</v>
      </c>
      <c r="N23" s="151">
        <v>0</v>
      </c>
      <c r="O23" s="151">
        <v>0</v>
      </c>
      <c r="P23" s="151">
        <v>0</v>
      </c>
      <c r="Q23" s="151">
        <v>0</v>
      </c>
      <c r="R23" s="152"/>
      <c r="S23" s="152" t="s">
        <v>119</v>
      </c>
      <c r="T23" s="152" t="s">
        <v>120</v>
      </c>
      <c r="U23" s="152">
        <v>9.9000000000000005E-2</v>
      </c>
      <c r="V23" s="152">
        <v>0.74843999999999999</v>
      </c>
      <c r="W23" s="152"/>
      <c r="X23" s="152" t="s">
        <v>143</v>
      </c>
      <c r="Y23" s="152" t="s">
        <v>122</v>
      </c>
      <c r="Z23" s="146"/>
      <c r="AA23" s="146"/>
      <c r="AB23" s="146"/>
      <c r="AC23" s="146"/>
      <c r="AD23" s="146"/>
      <c r="AE23" s="146"/>
      <c r="AF23" s="146"/>
      <c r="AG23" s="146" t="s">
        <v>144</v>
      </c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</row>
    <row r="24" spans="1:60" x14ac:dyDescent="0.2">
      <c r="A24" s="163">
        <v>10</v>
      </c>
      <c r="B24" s="164" t="s">
        <v>149</v>
      </c>
      <c r="C24" s="176" t="s">
        <v>150</v>
      </c>
      <c r="D24" s="165" t="s">
        <v>140</v>
      </c>
      <c r="E24" s="166">
        <v>7.56</v>
      </c>
      <c r="F24" s="167">
        <v>10</v>
      </c>
      <c r="G24" s="168">
        <v>75.599999999999994</v>
      </c>
      <c r="H24" s="152">
        <v>0</v>
      </c>
      <c r="I24" s="152">
        <v>0</v>
      </c>
      <c r="J24" s="152">
        <v>10</v>
      </c>
      <c r="K24" s="152">
        <v>75.599999999999994</v>
      </c>
      <c r="L24" s="152">
        <v>21</v>
      </c>
      <c r="M24" s="152">
        <v>91.475999999999985</v>
      </c>
      <c r="N24" s="151">
        <v>0</v>
      </c>
      <c r="O24" s="151">
        <v>0</v>
      </c>
      <c r="P24" s="151">
        <v>0</v>
      </c>
      <c r="Q24" s="151">
        <v>0</v>
      </c>
      <c r="R24" s="152"/>
      <c r="S24" s="152" t="s">
        <v>119</v>
      </c>
      <c r="T24" s="152" t="s">
        <v>120</v>
      </c>
      <c r="U24" s="152">
        <v>6.0000000000000001E-3</v>
      </c>
      <c r="V24" s="152">
        <v>4.5359999999999998E-2</v>
      </c>
      <c r="W24" s="152"/>
      <c r="X24" s="152" t="s">
        <v>143</v>
      </c>
      <c r="Y24" s="152" t="s">
        <v>122</v>
      </c>
      <c r="Z24" s="146"/>
      <c r="AA24" s="146"/>
      <c r="AB24" s="146"/>
      <c r="AC24" s="146"/>
      <c r="AD24" s="146"/>
      <c r="AE24" s="146"/>
      <c r="AF24" s="146"/>
      <c r="AG24" s="146" t="s">
        <v>144</v>
      </c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</row>
    <row r="25" spans="1:60" x14ac:dyDescent="0.2">
      <c r="A25" s="3"/>
      <c r="B25" s="4"/>
      <c r="C25" s="179"/>
      <c r="D25" s="6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AE25">
        <v>12</v>
      </c>
      <c r="AF25">
        <v>21</v>
      </c>
      <c r="AG25" t="s">
        <v>100</v>
      </c>
    </row>
    <row r="26" spans="1:60" x14ac:dyDescent="0.2">
      <c r="C26" s="180"/>
      <c r="D26" s="10"/>
      <c r="AG26" t="s">
        <v>151</v>
      </c>
    </row>
    <row r="27" spans="1:60" x14ac:dyDescent="0.2">
      <c r="D27" s="10"/>
    </row>
    <row r="28" spans="1:60" x14ac:dyDescent="0.2">
      <c r="D28" s="10"/>
    </row>
    <row r="29" spans="1:60" x14ac:dyDescent="0.2">
      <c r="D29" s="10"/>
    </row>
    <row r="30" spans="1:60" x14ac:dyDescent="0.2">
      <c r="D30" s="10"/>
    </row>
    <row r="31" spans="1:60" x14ac:dyDescent="0.2">
      <c r="D31" s="10"/>
    </row>
    <row r="32" spans="1:60" x14ac:dyDescent="0.2">
      <c r="D32" s="10"/>
    </row>
    <row r="33" spans="4:4" x14ac:dyDescent="0.2">
      <c r="D33" s="10"/>
    </row>
    <row r="34" spans="4:4" x14ac:dyDescent="0.2">
      <c r="D34" s="10"/>
    </row>
    <row r="35" spans="4:4" x14ac:dyDescent="0.2">
      <c r="D35" s="10"/>
    </row>
    <row r="36" spans="4:4" x14ac:dyDescent="0.2">
      <c r="D36" s="10"/>
    </row>
    <row r="37" spans="4:4" x14ac:dyDescent="0.2">
      <c r="D37" s="10"/>
    </row>
    <row r="38" spans="4:4" x14ac:dyDescent="0.2">
      <c r="D38" s="10"/>
    </row>
    <row r="39" spans="4:4" x14ac:dyDescent="0.2">
      <c r="D39" s="10"/>
    </row>
    <row r="40" spans="4:4" x14ac:dyDescent="0.2">
      <c r="D40" s="10"/>
    </row>
    <row r="41" spans="4:4" x14ac:dyDescent="0.2">
      <c r="D41" s="10"/>
    </row>
    <row r="42" spans="4:4" x14ac:dyDescent="0.2">
      <c r="D42" s="10"/>
    </row>
    <row r="43" spans="4:4" x14ac:dyDescent="0.2">
      <c r="D43" s="10"/>
    </row>
    <row r="44" spans="4:4" x14ac:dyDescent="0.2">
      <c r="D44" s="10"/>
    </row>
    <row r="45" spans="4:4" x14ac:dyDescent="0.2">
      <c r="D45" s="10"/>
    </row>
    <row r="46" spans="4:4" x14ac:dyDescent="0.2">
      <c r="D46" s="10"/>
    </row>
    <row r="47" spans="4:4" x14ac:dyDescent="0.2">
      <c r="D47" s="10"/>
    </row>
    <row r="48" spans="4:4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4"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orientation="portrait" verticalDpi="0" r:id="rId1"/>
  <headerFooter>
    <oddFooter>&amp;RStránka &amp;P z &amp;N&amp;LZpracováno programem BUILDpower S,  © RTS, a.s.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2" x14ac:dyDescent="0.2"/>
  <cols>
    <col min="1" max="1" width="3.42578125" customWidth="1"/>
    <col min="2" max="2" width="12.5703125" style="120" customWidth="1"/>
    <col min="3" max="3" width="38.28515625" style="120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37" t="s">
        <v>7</v>
      </c>
      <c r="B1" s="237"/>
      <c r="C1" s="237"/>
      <c r="D1" s="237"/>
      <c r="E1" s="237"/>
      <c r="F1" s="237"/>
      <c r="G1" s="237"/>
      <c r="AG1" t="s">
        <v>88</v>
      </c>
    </row>
    <row r="2" spans="1:60" ht="24.95" customHeight="1" x14ac:dyDescent="0.2">
      <c r="A2" s="50" t="s">
        <v>8</v>
      </c>
      <c r="B2" s="49" t="s">
        <v>44</v>
      </c>
      <c r="C2" s="238" t="s">
        <v>45</v>
      </c>
      <c r="D2" s="239"/>
      <c r="E2" s="239"/>
      <c r="F2" s="239"/>
      <c r="G2" s="240"/>
      <c r="AG2" t="s">
        <v>89</v>
      </c>
    </row>
    <row r="3" spans="1:60" ht="24.95" customHeight="1" x14ac:dyDescent="0.2">
      <c r="A3" s="50" t="s">
        <v>9</v>
      </c>
      <c r="B3" s="49" t="s">
        <v>67</v>
      </c>
      <c r="C3" s="238" t="s">
        <v>68</v>
      </c>
      <c r="D3" s="239"/>
      <c r="E3" s="239"/>
      <c r="F3" s="239"/>
      <c r="G3" s="240"/>
      <c r="AC3" s="120" t="s">
        <v>89</v>
      </c>
      <c r="AG3" t="s">
        <v>90</v>
      </c>
    </row>
    <row r="4" spans="1:60" ht="24.95" customHeight="1" x14ac:dyDescent="0.2">
      <c r="A4" s="139" t="s">
        <v>10</v>
      </c>
      <c r="B4" s="140" t="s">
        <v>59</v>
      </c>
      <c r="C4" s="241" t="s">
        <v>62</v>
      </c>
      <c r="D4" s="242"/>
      <c r="E4" s="242"/>
      <c r="F4" s="242"/>
      <c r="G4" s="243"/>
      <c r="AG4" t="s">
        <v>91</v>
      </c>
    </row>
    <row r="5" spans="1:60" x14ac:dyDescent="0.2">
      <c r="D5" s="10"/>
    </row>
    <row r="6" spans="1:60" ht="38.25" x14ac:dyDescent="0.2">
      <c r="A6" s="142" t="s">
        <v>92</v>
      </c>
      <c r="B6" s="144" t="s">
        <v>93</v>
      </c>
      <c r="C6" s="144" t="s">
        <v>94</v>
      </c>
      <c r="D6" s="143" t="s">
        <v>95</v>
      </c>
      <c r="E6" s="142" t="s">
        <v>96</v>
      </c>
      <c r="F6" s="141" t="s">
        <v>97</v>
      </c>
      <c r="G6" s="142" t="s">
        <v>31</v>
      </c>
      <c r="H6" s="145" t="s">
        <v>32</v>
      </c>
      <c r="I6" s="145" t="s">
        <v>98</v>
      </c>
      <c r="J6" s="145" t="s">
        <v>33</v>
      </c>
      <c r="K6" s="145" t="s">
        <v>99</v>
      </c>
      <c r="L6" s="145" t="s">
        <v>100</v>
      </c>
      <c r="M6" s="145" t="s">
        <v>101</v>
      </c>
      <c r="N6" s="145" t="s">
        <v>102</v>
      </c>
      <c r="O6" s="145" t="s">
        <v>103</v>
      </c>
      <c r="P6" s="145" t="s">
        <v>104</v>
      </c>
      <c r="Q6" s="145" t="s">
        <v>105</v>
      </c>
      <c r="R6" s="145" t="s">
        <v>106</v>
      </c>
      <c r="S6" s="145" t="s">
        <v>107</v>
      </c>
      <c r="T6" s="145" t="s">
        <v>108</v>
      </c>
      <c r="U6" s="145" t="s">
        <v>109</v>
      </c>
      <c r="V6" s="145" t="s">
        <v>110</v>
      </c>
      <c r="W6" s="145" t="s">
        <v>111</v>
      </c>
      <c r="X6" s="145" t="s">
        <v>112</v>
      </c>
      <c r="Y6" s="145" t="s">
        <v>113</v>
      </c>
    </row>
    <row r="7" spans="1:60" hidden="1" x14ac:dyDescent="0.2">
      <c r="A7" s="3"/>
      <c r="B7" s="4"/>
      <c r="C7" s="4"/>
      <c r="D7" s="6"/>
      <c r="E7" s="147"/>
      <c r="F7" s="148"/>
      <c r="G7" s="148"/>
      <c r="H7" s="148"/>
      <c r="I7" s="148"/>
      <c r="J7" s="148"/>
      <c r="K7" s="148"/>
      <c r="L7" s="148"/>
      <c r="M7" s="148"/>
      <c r="N7" s="147"/>
      <c r="O7" s="147"/>
      <c r="P7" s="147"/>
      <c r="Q7" s="147"/>
      <c r="R7" s="148"/>
      <c r="S7" s="148"/>
      <c r="T7" s="148"/>
      <c r="U7" s="148"/>
      <c r="V7" s="148"/>
      <c r="W7" s="148"/>
      <c r="X7" s="148"/>
      <c r="Y7" s="148"/>
    </row>
    <row r="8" spans="1:60" x14ac:dyDescent="0.2">
      <c r="A8" s="157" t="s">
        <v>114</v>
      </c>
      <c r="B8" s="158" t="s">
        <v>75</v>
      </c>
      <c r="C8" s="175" t="s">
        <v>76</v>
      </c>
      <c r="D8" s="159"/>
      <c r="E8" s="160"/>
      <c r="F8" s="161"/>
      <c r="G8" s="162">
        <v>303860</v>
      </c>
      <c r="H8" s="156"/>
      <c r="I8" s="156">
        <v>309284.8</v>
      </c>
      <c r="J8" s="156"/>
      <c r="K8" s="156">
        <v>-5424.8</v>
      </c>
      <c r="L8" s="156"/>
      <c r="M8" s="156"/>
      <c r="N8" s="155"/>
      <c r="O8" s="155"/>
      <c r="P8" s="155"/>
      <c r="Q8" s="155"/>
      <c r="R8" s="156"/>
      <c r="S8" s="156"/>
      <c r="T8" s="156"/>
      <c r="U8" s="156"/>
      <c r="V8" s="156"/>
      <c r="W8" s="156"/>
      <c r="X8" s="156"/>
      <c r="Y8" s="156"/>
      <c r="AG8" t="s">
        <v>115</v>
      </c>
    </row>
    <row r="9" spans="1:60" x14ac:dyDescent="0.2">
      <c r="A9" s="169">
        <v>1</v>
      </c>
      <c r="B9" s="170" t="s">
        <v>168</v>
      </c>
      <c r="C9" s="178" t="s">
        <v>169</v>
      </c>
      <c r="D9" s="171" t="s">
        <v>140</v>
      </c>
      <c r="E9" s="172">
        <v>5</v>
      </c>
      <c r="F9" s="173">
        <v>2560</v>
      </c>
      <c r="G9" s="174">
        <v>12800</v>
      </c>
      <c r="H9" s="152">
        <v>2165.9</v>
      </c>
      <c r="I9" s="152">
        <v>10829.5</v>
      </c>
      <c r="J9" s="152">
        <v>394.1</v>
      </c>
      <c r="K9" s="152">
        <v>1970.5</v>
      </c>
      <c r="L9" s="152">
        <v>21</v>
      </c>
      <c r="M9" s="152">
        <v>15488</v>
      </c>
      <c r="N9" s="151">
        <v>1.0145</v>
      </c>
      <c r="O9" s="151">
        <v>5.0724999999999998</v>
      </c>
      <c r="P9" s="151">
        <v>0</v>
      </c>
      <c r="Q9" s="151">
        <v>0</v>
      </c>
      <c r="R9" s="152"/>
      <c r="S9" s="152" t="s">
        <v>119</v>
      </c>
      <c r="T9" s="152" t="s">
        <v>120</v>
      </c>
      <c r="U9" s="152">
        <v>4.6779999999999999</v>
      </c>
      <c r="V9" s="152">
        <v>23.39</v>
      </c>
      <c r="W9" s="152"/>
      <c r="X9" s="152" t="s">
        <v>121</v>
      </c>
      <c r="Y9" s="152" t="s">
        <v>122</v>
      </c>
      <c r="Z9" s="146"/>
      <c r="AA9" s="146"/>
      <c r="AB9" s="146"/>
      <c r="AC9" s="146"/>
      <c r="AD9" s="146"/>
      <c r="AE9" s="146"/>
      <c r="AF9" s="146"/>
      <c r="AG9" s="146" t="s">
        <v>123</v>
      </c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</row>
    <row r="10" spans="1:60" ht="22.5" x14ac:dyDescent="0.2">
      <c r="A10" s="169">
        <v>2</v>
      </c>
      <c r="B10" s="170" t="s">
        <v>170</v>
      </c>
      <c r="C10" s="178" t="s">
        <v>171</v>
      </c>
      <c r="D10" s="171" t="s">
        <v>118</v>
      </c>
      <c r="E10" s="172">
        <v>990</v>
      </c>
      <c r="F10" s="173">
        <v>19</v>
      </c>
      <c r="G10" s="174">
        <v>18810</v>
      </c>
      <c r="H10" s="152">
        <v>26.03</v>
      </c>
      <c r="I10" s="152">
        <v>25769.7</v>
      </c>
      <c r="J10" s="152">
        <v>-7.03</v>
      </c>
      <c r="K10" s="152">
        <v>-6959.7</v>
      </c>
      <c r="L10" s="152">
        <v>21</v>
      </c>
      <c r="M10" s="152">
        <v>22760.1</v>
      </c>
      <c r="N10" s="151">
        <v>5.6100000000000004E-3</v>
      </c>
      <c r="O10" s="151">
        <v>5.5539000000000005</v>
      </c>
      <c r="P10" s="151">
        <v>0</v>
      </c>
      <c r="Q10" s="151">
        <v>0</v>
      </c>
      <c r="R10" s="152"/>
      <c r="S10" s="152" t="s">
        <v>119</v>
      </c>
      <c r="T10" s="152" t="s">
        <v>120</v>
      </c>
      <c r="U10" s="152">
        <v>4.0000000000000001E-3</v>
      </c>
      <c r="V10" s="152">
        <v>3.96</v>
      </c>
      <c r="W10" s="152"/>
      <c r="X10" s="152" t="s">
        <v>121</v>
      </c>
      <c r="Y10" s="152" t="s">
        <v>122</v>
      </c>
      <c r="Z10" s="146"/>
      <c r="AA10" s="146"/>
      <c r="AB10" s="146"/>
      <c r="AC10" s="146"/>
      <c r="AD10" s="146"/>
      <c r="AE10" s="146"/>
      <c r="AF10" s="146"/>
      <c r="AG10" s="146" t="s">
        <v>123</v>
      </c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</row>
    <row r="11" spans="1:60" x14ac:dyDescent="0.2">
      <c r="A11" s="169">
        <v>3</v>
      </c>
      <c r="B11" s="170" t="s">
        <v>128</v>
      </c>
      <c r="C11" s="178" t="s">
        <v>129</v>
      </c>
      <c r="D11" s="171" t="s">
        <v>118</v>
      </c>
      <c r="E11" s="172">
        <v>990</v>
      </c>
      <c r="F11" s="173">
        <v>78</v>
      </c>
      <c r="G11" s="174">
        <v>77220</v>
      </c>
      <c r="H11" s="152">
        <v>85.07</v>
      </c>
      <c r="I11" s="152">
        <v>84219.299999999988</v>
      </c>
      <c r="J11" s="152">
        <v>-7.07</v>
      </c>
      <c r="K11" s="152">
        <v>-6999.3</v>
      </c>
      <c r="L11" s="152">
        <v>21</v>
      </c>
      <c r="M11" s="152">
        <v>93436.2</v>
      </c>
      <c r="N11" s="151">
        <v>2.6530000000000001E-2</v>
      </c>
      <c r="O11" s="151">
        <v>26.264700000000001</v>
      </c>
      <c r="P11" s="151">
        <v>0</v>
      </c>
      <c r="Q11" s="151">
        <v>0</v>
      </c>
      <c r="R11" s="152"/>
      <c r="S11" s="152" t="s">
        <v>119</v>
      </c>
      <c r="T11" s="152" t="s">
        <v>120</v>
      </c>
      <c r="U11" s="152">
        <v>8.0000000000000002E-3</v>
      </c>
      <c r="V11" s="152">
        <v>7.92</v>
      </c>
      <c r="W11" s="152"/>
      <c r="X11" s="152" t="s">
        <v>121</v>
      </c>
      <c r="Y11" s="152" t="s">
        <v>122</v>
      </c>
      <c r="Z11" s="146"/>
      <c r="AA11" s="146"/>
      <c r="AB11" s="146"/>
      <c r="AC11" s="146"/>
      <c r="AD11" s="146"/>
      <c r="AE11" s="146"/>
      <c r="AF11" s="146"/>
      <c r="AG11" s="146" t="s">
        <v>123</v>
      </c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</row>
    <row r="12" spans="1:60" ht="22.5" x14ac:dyDescent="0.2">
      <c r="A12" s="163">
        <v>4</v>
      </c>
      <c r="B12" s="164" t="s">
        <v>165</v>
      </c>
      <c r="C12" s="176" t="s">
        <v>166</v>
      </c>
      <c r="D12" s="165" t="s">
        <v>118</v>
      </c>
      <c r="E12" s="166">
        <v>990</v>
      </c>
      <c r="F12" s="167">
        <v>197</v>
      </c>
      <c r="G12" s="168">
        <v>195030</v>
      </c>
      <c r="H12" s="152">
        <v>190.37</v>
      </c>
      <c r="I12" s="152">
        <v>188466.30000000002</v>
      </c>
      <c r="J12" s="152">
        <v>6.63</v>
      </c>
      <c r="K12" s="152">
        <v>6563.7</v>
      </c>
      <c r="L12" s="152">
        <v>21</v>
      </c>
      <c r="M12" s="152">
        <v>235986.3</v>
      </c>
      <c r="N12" s="151">
        <v>0.12169000000000001</v>
      </c>
      <c r="O12" s="151">
        <v>120.4731</v>
      </c>
      <c r="P12" s="151">
        <v>0</v>
      </c>
      <c r="Q12" s="151">
        <v>0</v>
      </c>
      <c r="R12" s="152"/>
      <c r="S12" s="152" t="s">
        <v>119</v>
      </c>
      <c r="T12" s="152" t="s">
        <v>120</v>
      </c>
      <c r="U12" s="152">
        <v>2.4E-2</v>
      </c>
      <c r="V12" s="152">
        <v>23.76</v>
      </c>
      <c r="W12" s="152"/>
      <c r="X12" s="152" t="s">
        <v>121</v>
      </c>
      <c r="Y12" s="152" t="s">
        <v>122</v>
      </c>
      <c r="Z12" s="146"/>
      <c r="AA12" s="146"/>
      <c r="AB12" s="146"/>
      <c r="AC12" s="146"/>
      <c r="AD12" s="146"/>
      <c r="AE12" s="146"/>
      <c r="AF12" s="146"/>
      <c r="AG12" s="146" t="s">
        <v>123</v>
      </c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</row>
    <row r="13" spans="1:60" outlineLevel="1" x14ac:dyDescent="0.2">
      <c r="A13" s="149"/>
      <c r="B13" s="150"/>
      <c r="C13" s="177" t="s">
        <v>172</v>
      </c>
      <c r="D13" s="153"/>
      <c r="E13" s="154">
        <v>540</v>
      </c>
      <c r="F13" s="152"/>
      <c r="G13" s="152"/>
      <c r="H13" s="152"/>
      <c r="I13" s="152"/>
      <c r="J13" s="152"/>
      <c r="K13" s="152"/>
      <c r="L13" s="152"/>
      <c r="M13" s="152"/>
      <c r="N13" s="151"/>
      <c r="O13" s="151"/>
      <c r="P13" s="151"/>
      <c r="Q13" s="151"/>
      <c r="R13" s="152"/>
      <c r="S13" s="152"/>
      <c r="T13" s="152"/>
      <c r="U13" s="152"/>
      <c r="V13" s="152"/>
      <c r="W13" s="152"/>
      <c r="X13" s="152"/>
      <c r="Y13" s="152"/>
      <c r="Z13" s="146"/>
      <c r="AA13" s="146"/>
      <c r="AB13" s="146"/>
      <c r="AC13" s="146"/>
      <c r="AD13" s="146"/>
      <c r="AE13" s="146"/>
      <c r="AF13" s="146"/>
      <c r="AG13" s="146" t="s">
        <v>125</v>
      </c>
      <c r="AH13" s="146">
        <v>0</v>
      </c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</row>
    <row r="14" spans="1:60" outlineLevel="2" x14ac:dyDescent="0.2">
      <c r="A14" s="149"/>
      <c r="B14" s="150"/>
      <c r="C14" s="177" t="s">
        <v>173</v>
      </c>
      <c r="D14" s="153"/>
      <c r="E14" s="154">
        <v>450</v>
      </c>
      <c r="F14" s="152"/>
      <c r="G14" s="152"/>
      <c r="H14" s="152"/>
      <c r="I14" s="152"/>
      <c r="J14" s="152"/>
      <c r="K14" s="152"/>
      <c r="L14" s="152"/>
      <c r="M14" s="152"/>
      <c r="N14" s="151"/>
      <c r="O14" s="151"/>
      <c r="P14" s="151"/>
      <c r="Q14" s="151"/>
      <c r="R14" s="152"/>
      <c r="S14" s="152"/>
      <c r="T14" s="152"/>
      <c r="U14" s="152"/>
      <c r="V14" s="152"/>
      <c r="W14" s="152"/>
      <c r="X14" s="152"/>
      <c r="Y14" s="152"/>
      <c r="Z14" s="146"/>
      <c r="AA14" s="146"/>
      <c r="AB14" s="146"/>
      <c r="AC14" s="146"/>
      <c r="AD14" s="146"/>
      <c r="AE14" s="146"/>
      <c r="AF14" s="146"/>
      <c r="AG14" s="146" t="s">
        <v>125</v>
      </c>
      <c r="AH14" s="146">
        <v>0</v>
      </c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</row>
    <row r="15" spans="1:60" x14ac:dyDescent="0.2">
      <c r="A15" s="157" t="s">
        <v>114</v>
      </c>
      <c r="B15" s="158" t="s">
        <v>77</v>
      </c>
      <c r="C15" s="175" t="s">
        <v>78</v>
      </c>
      <c r="D15" s="159"/>
      <c r="E15" s="160"/>
      <c r="F15" s="161"/>
      <c r="G15" s="162">
        <v>1250</v>
      </c>
      <c r="H15" s="156"/>
      <c r="I15" s="156">
        <v>585.41999999999996</v>
      </c>
      <c r="J15" s="156"/>
      <c r="K15" s="156">
        <v>664.58</v>
      </c>
      <c r="L15" s="156"/>
      <c r="M15" s="156"/>
      <c r="N15" s="155"/>
      <c r="O15" s="155"/>
      <c r="P15" s="155"/>
      <c r="Q15" s="155"/>
      <c r="R15" s="156"/>
      <c r="S15" s="156"/>
      <c r="T15" s="156"/>
      <c r="U15" s="156"/>
      <c r="V15" s="156"/>
      <c r="W15" s="156"/>
      <c r="X15" s="156"/>
      <c r="Y15" s="156"/>
      <c r="AG15" t="s">
        <v>115</v>
      </c>
    </row>
    <row r="16" spans="1:60" x14ac:dyDescent="0.2">
      <c r="A16" s="169">
        <v>5</v>
      </c>
      <c r="B16" s="170" t="s">
        <v>174</v>
      </c>
      <c r="C16" s="178" t="s">
        <v>175</v>
      </c>
      <c r="D16" s="171" t="s">
        <v>176</v>
      </c>
      <c r="E16" s="172">
        <v>1</v>
      </c>
      <c r="F16" s="173">
        <v>1250</v>
      </c>
      <c r="G16" s="174">
        <v>1250</v>
      </c>
      <c r="H16" s="152">
        <v>585.41999999999996</v>
      </c>
      <c r="I16" s="152">
        <v>585.41999999999996</v>
      </c>
      <c r="J16" s="152">
        <v>664.58</v>
      </c>
      <c r="K16" s="152">
        <v>664.58</v>
      </c>
      <c r="L16" s="152">
        <v>21</v>
      </c>
      <c r="M16" s="152">
        <v>1512.5</v>
      </c>
      <c r="N16" s="151">
        <v>0.31590000000000001</v>
      </c>
      <c r="O16" s="151">
        <v>0.31590000000000001</v>
      </c>
      <c r="P16" s="151">
        <v>0</v>
      </c>
      <c r="Q16" s="151">
        <v>0</v>
      </c>
      <c r="R16" s="152"/>
      <c r="S16" s="152" t="s">
        <v>119</v>
      </c>
      <c r="T16" s="152" t="s">
        <v>120</v>
      </c>
      <c r="U16" s="152">
        <v>1.5509999999999999</v>
      </c>
      <c r="V16" s="152">
        <v>1.5509999999999999</v>
      </c>
      <c r="W16" s="152"/>
      <c r="X16" s="152" t="s">
        <v>121</v>
      </c>
      <c r="Y16" s="152" t="s">
        <v>122</v>
      </c>
      <c r="Z16" s="146"/>
      <c r="AA16" s="146"/>
      <c r="AB16" s="146"/>
      <c r="AC16" s="146"/>
      <c r="AD16" s="146"/>
      <c r="AE16" s="146"/>
      <c r="AF16" s="146"/>
      <c r="AG16" s="146" t="s">
        <v>123</v>
      </c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</row>
    <row r="17" spans="1:60" x14ac:dyDescent="0.2">
      <c r="A17" s="157" t="s">
        <v>114</v>
      </c>
      <c r="B17" s="158" t="s">
        <v>79</v>
      </c>
      <c r="C17" s="175" t="s">
        <v>80</v>
      </c>
      <c r="D17" s="159"/>
      <c r="E17" s="160"/>
      <c r="F17" s="161"/>
      <c r="G17" s="162">
        <v>14658</v>
      </c>
      <c r="H17" s="156"/>
      <c r="I17" s="156">
        <v>711</v>
      </c>
      <c r="J17" s="156"/>
      <c r="K17" s="156">
        <v>13947</v>
      </c>
      <c r="L17" s="156"/>
      <c r="M17" s="156"/>
      <c r="N17" s="155"/>
      <c r="O17" s="155"/>
      <c r="P17" s="155"/>
      <c r="Q17" s="155"/>
      <c r="R17" s="156"/>
      <c r="S17" s="156"/>
      <c r="T17" s="156"/>
      <c r="U17" s="156"/>
      <c r="V17" s="156"/>
      <c r="W17" s="156"/>
      <c r="X17" s="156"/>
      <c r="Y17" s="156"/>
      <c r="AG17" t="s">
        <v>115</v>
      </c>
    </row>
    <row r="18" spans="1:60" ht="22.5" x14ac:dyDescent="0.2">
      <c r="A18" s="169">
        <v>6</v>
      </c>
      <c r="B18" s="170" t="s">
        <v>177</v>
      </c>
      <c r="C18" s="178" t="s">
        <v>178</v>
      </c>
      <c r="D18" s="171" t="s">
        <v>134</v>
      </c>
      <c r="E18" s="172">
        <v>60</v>
      </c>
      <c r="F18" s="173">
        <v>55</v>
      </c>
      <c r="G18" s="174">
        <v>3300</v>
      </c>
      <c r="H18" s="152">
        <v>0</v>
      </c>
      <c r="I18" s="152">
        <v>0</v>
      </c>
      <c r="J18" s="152">
        <v>55</v>
      </c>
      <c r="K18" s="152">
        <v>3300</v>
      </c>
      <c r="L18" s="152">
        <v>21</v>
      </c>
      <c r="M18" s="152">
        <v>3993</v>
      </c>
      <c r="N18" s="151">
        <v>0</v>
      </c>
      <c r="O18" s="151">
        <v>0</v>
      </c>
      <c r="P18" s="151">
        <v>0.48</v>
      </c>
      <c r="Q18" s="151">
        <v>28.799999999999997</v>
      </c>
      <c r="R18" s="152"/>
      <c r="S18" s="152" t="s">
        <v>119</v>
      </c>
      <c r="T18" s="152" t="s">
        <v>120</v>
      </c>
      <c r="U18" s="152">
        <v>1.4E-2</v>
      </c>
      <c r="V18" s="152">
        <v>0.84</v>
      </c>
      <c r="W18" s="152"/>
      <c r="X18" s="152" t="s">
        <v>121</v>
      </c>
      <c r="Y18" s="152" t="s">
        <v>122</v>
      </c>
      <c r="Z18" s="146"/>
      <c r="AA18" s="146"/>
      <c r="AB18" s="146"/>
      <c r="AC18" s="146"/>
      <c r="AD18" s="146"/>
      <c r="AE18" s="146"/>
      <c r="AF18" s="146"/>
      <c r="AG18" s="146" t="s">
        <v>123</v>
      </c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</row>
    <row r="19" spans="1:60" x14ac:dyDescent="0.2">
      <c r="A19" s="169">
        <v>7</v>
      </c>
      <c r="B19" s="170" t="s">
        <v>179</v>
      </c>
      <c r="C19" s="178" t="s">
        <v>180</v>
      </c>
      <c r="D19" s="171" t="s">
        <v>118</v>
      </c>
      <c r="E19" s="172">
        <v>900</v>
      </c>
      <c r="F19" s="173">
        <v>8</v>
      </c>
      <c r="G19" s="174">
        <v>7200</v>
      </c>
      <c r="H19" s="152">
        <v>0.79</v>
      </c>
      <c r="I19" s="152">
        <v>711</v>
      </c>
      <c r="J19" s="152">
        <v>7.21</v>
      </c>
      <c r="K19" s="152">
        <v>6489</v>
      </c>
      <c r="L19" s="152">
        <v>21</v>
      </c>
      <c r="M19" s="152">
        <v>8712</v>
      </c>
      <c r="N19" s="151">
        <v>1.0000000000000001E-5</v>
      </c>
      <c r="O19" s="151">
        <v>9.0000000000000011E-3</v>
      </c>
      <c r="P19" s="151">
        <v>0</v>
      </c>
      <c r="Q19" s="151">
        <v>0</v>
      </c>
      <c r="R19" s="152"/>
      <c r="S19" s="152" t="s">
        <v>119</v>
      </c>
      <c r="T19" s="152" t="s">
        <v>120</v>
      </c>
      <c r="U19" s="152">
        <v>1.6E-2</v>
      </c>
      <c r="V19" s="152">
        <v>14.4</v>
      </c>
      <c r="W19" s="152"/>
      <c r="X19" s="152" t="s">
        <v>121</v>
      </c>
      <c r="Y19" s="152" t="s">
        <v>122</v>
      </c>
      <c r="Z19" s="146"/>
      <c r="AA19" s="146"/>
      <c r="AB19" s="146"/>
      <c r="AC19" s="146"/>
      <c r="AD19" s="146"/>
      <c r="AE19" s="146"/>
      <c r="AF19" s="146"/>
      <c r="AG19" s="146" t="s">
        <v>123</v>
      </c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</row>
    <row r="20" spans="1:60" x14ac:dyDescent="0.2">
      <c r="A20" s="169">
        <v>8</v>
      </c>
      <c r="B20" s="170" t="s">
        <v>181</v>
      </c>
      <c r="C20" s="178" t="s">
        <v>182</v>
      </c>
      <c r="D20" s="171" t="s">
        <v>118</v>
      </c>
      <c r="E20" s="172">
        <v>990</v>
      </c>
      <c r="F20" s="173">
        <v>3</v>
      </c>
      <c r="G20" s="174">
        <v>2970</v>
      </c>
      <c r="H20" s="152">
        <v>0</v>
      </c>
      <c r="I20" s="152">
        <v>0</v>
      </c>
      <c r="J20" s="152">
        <v>3</v>
      </c>
      <c r="K20" s="152">
        <v>2970</v>
      </c>
      <c r="L20" s="152">
        <v>21</v>
      </c>
      <c r="M20" s="152">
        <v>3593.7</v>
      </c>
      <c r="N20" s="151">
        <v>0</v>
      </c>
      <c r="O20" s="151">
        <v>0</v>
      </c>
      <c r="P20" s="151">
        <v>0</v>
      </c>
      <c r="Q20" s="151">
        <v>0</v>
      </c>
      <c r="R20" s="152"/>
      <c r="S20" s="152" t="s">
        <v>119</v>
      </c>
      <c r="T20" s="152" t="s">
        <v>120</v>
      </c>
      <c r="U20" s="152">
        <v>2E-3</v>
      </c>
      <c r="V20" s="152">
        <v>1.98</v>
      </c>
      <c r="W20" s="152"/>
      <c r="X20" s="152" t="s">
        <v>121</v>
      </c>
      <c r="Y20" s="152" t="s">
        <v>122</v>
      </c>
      <c r="Z20" s="146"/>
      <c r="AA20" s="146"/>
      <c r="AB20" s="146"/>
      <c r="AC20" s="146"/>
      <c r="AD20" s="146"/>
      <c r="AE20" s="146"/>
      <c r="AF20" s="146"/>
      <c r="AG20" s="146" t="s">
        <v>123</v>
      </c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</row>
    <row r="21" spans="1:60" x14ac:dyDescent="0.2">
      <c r="A21" s="163">
        <v>9</v>
      </c>
      <c r="B21" s="164" t="s">
        <v>135</v>
      </c>
      <c r="C21" s="176" t="s">
        <v>136</v>
      </c>
      <c r="D21" s="165" t="s">
        <v>118</v>
      </c>
      <c r="E21" s="166">
        <v>66</v>
      </c>
      <c r="F21" s="167">
        <v>18</v>
      </c>
      <c r="G21" s="168">
        <v>1188</v>
      </c>
      <c r="H21" s="152">
        <v>0</v>
      </c>
      <c r="I21" s="152">
        <v>0</v>
      </c>
      <c r="J21" s="152">
        <v>18</v>
      </c>
      <c r="K21" s="152">
        <v>1188</v>
      </c>
      <c r="L21" s="152">
        <v>21</v>
      </c>
      <c r="M21" s="152">
        <v>1437.48</v>
      </c>
      <c r="N21" s="151">
        <v>0</v>
      </c>
      <c r="O21" s="151">
        <v>0</v>
      </c>
      <c r="P21" s="151">
        <v>0.126</v>
      </c>
      <c r="Q21" s="151">
        <v>8.3160000000000007</v>
      </c>
      <c r="R21" s="152"/>
      <c r="S21" s="152" t="s">
        <v>119</v>
      </c>
      <c r="T21" s="152" t="s">
        <v>120</v>
      </c>
      <c r="U21" s="152">
        <v>3.4000000000000002E-2</v>
      </c>
      <c r="V21" s="152">
        <v>2.2440000000000002</v>
      </c>
      <c r="W21" s="152"/>
      <c r="X21" s="152" t="s">
        <v>121</v>
      </c>
      <c r="Y21" s="152" t="s">
        <v>122</v>
      </c>
      <c r="Z21" s="146"/>
      <c r="AA21" s="146"/>
      <c r="AB21" s="146"/>
      <c r="AC21" s="146"/>
      <c r="AD21" s="146"/>
      <c r="AE21" s="146"/>
      <c r="AF21" s="146"/>
      <c r="AG21" s="146" t="s">
        <v>123</v>
      </c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</row>
    <row r="22" spans="1:60" outlineLevel="1" x14ac:dyDescent="0.2">
      <c r="A22" s="149"/>
      <c r="B22" s="150"/>
      <c r="C22" s="177" t="s">
        <v>183</v>
      </c>
      <c r="D22" s="153"/>
      <c r="E22" s="154">
        <v>66</v>
      </c>
      <c r="F22" s="152"/>
      <c r="G22" s="152"/>
      <c r="H22" s="152"/>
      <c r="I22" s="152"/>
      <c r="J22" s="152"/>
      <c r="K22" s="152"/>
      <c r="L22" s="152"/>
      <c r="M22" s="152"/>
      <c r="N22" s="151"/>
      <c r="O22" s="151"/>
      <c r="P22" s="151"/>
      <c r="Q22" s="151"/>
      <c r="R22" s="152"/>
      <c r="S22" s="152"/>
      <c r="T22" s="152"/>
      <c r="U22" s="152"/>
      <c r="V22" s="152"/>
      <c r="W22" s="152"/>
      <c r="X22" s="152"/>
      <c r="Y22" s="152"/>
      <c r="Z22" s="146"/>
      <c r="AA22" s="146"/>
      <c r="AB22" s="146"/>
      <c r="AC22" s="146"/>
      <c r="AD22" s="146"/>
      <c r="AE22" s="146"/>
      <c r="AF22" s="146"/>
      <c r="AG22" s="146" t="s">
        <v>125</v>
      </c>
      <c r="AH22" s="146">
        <v>0</v>
      </c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</row>
    <row r="23" spans="1:60" x14ac:dyDescent="0.2">
      <c r="A23" s="157" t="s">
        <v>114</v>
      </c>
      <c r="B23" s="158" t="s">
        <v>81</v>
      </c>
      <c r="C23" s="175" t="s">
        <v>82</v>
      </c>
      <c r="D23" s="159"/>
      <c r="E23" s="160"/>
      <c r="F23" s="161"/>
      <c r="G23" s="162">
        <v>1576.89</v>
      </c>
      <c r="H23" s="156"/>
      <c r="I23" s="156">
        <v>0</v>
      </c>
      <c r="J23" s="156"/>
      <c r="K23" s="156">
        <v>1576.89</v>
      </c>
      <c r="L23" s="156"/>
      <c r="M23" s="156"/>
      <c r="N23" s="155"/>
      <c r="O23" s="155"/>
      <c r="P23" s="155"/>
      <c r="Q23" s="155"/>
      <c r="R23" s="156"/>
      <c r="S23" s="156"/>
      <c r="T23" s="156"/>
      <c r="U23" s="156"/>
      <c r="V23" s="156"/>
      <c r="W23" s="156"/>
      <c r="X23" s="156"/>
      <c r="Y23" s="156"/>
      <c r="AG23" t="s">
        <v>115</v>
      </c>
    </row>
    <row r="24" spans="1:60" x14ac:dyDescent="0.2">
      <c r="A24" s="169">
        <v>10</v>
      </c>
      <c r="B24" s="170" t="s">
        <v>184</v>
      </c>
      <c r="C24" s="178" t="s">
        <v>185</v>
      </c>
      <c r="D24" s="171" t="s">
        <v>140</v>
      </c>
      <c r="E24" s="172">
        <v>157.6891</v>
      </c>
      <c r="F24" s="173">
        <v>10</v>
      </c>
      <c r="G24" s="174">
        <v>1576.89</v>
      </c>
      <c r="H24" s="152">
        <v>0</v>
      </c>
      <c r="I24" s="152">
        <v>0</v>
      </c>
      <c r="J24" s="152">
        <v>10</v>
      </c>
      <c r="K24" s="152">
        <v>1576.8910000000001</v>
      </c>
      <c r="L24" s="152">
        <v>21</v>
      </c>
      <c r="M24" s="152">
        <v>1908.0369000000001</v>
      </c>
      <c r="N24" s="151">
        <v>0</v>
      </c>
      <c r="O24" s="151">
        <v>0</v>
      </c>
      <c r="P24" s="151">
        <v>0</v>
      </c>
      <c r="Q24" s="151">
        <v>0</v>
      </c>
      <c r="R24" s="152"/>
      <c r="S24" s="152" t="s">
        <v>119</v>
      </c>
      <c r="T24" s="152" t="s">
        <v>120</v>
      </c>
      <c r="U24" s="152">
        <v>1.6E-2</v>
      </c>
      <c r="V24" s="152">
        <v>2.5230256</v>
      </c>
      <c r="W24" s="152"/>
      <c r="X24" s="152" t="s">
        <v>162</v>
      </c>
      <c r="Y24" s="152" t="s">
        <v>122</v>
      </c>
      <c r="Z24" s="146"/>
      <c r="AA24" s="146"/>
      <c r="AB24" s="146"/>
      <c r="AC24" s="146"/>
      <c r="AD24" s="146"/>
      <c r="AE24" s="146"/>
      <c r="AF24" s="146"/>
      <c r="AG24" s="146" t="s">
        <v>163</v>
      </c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</row>
    <row r="25" spans="1:60" x14ac:dyDescent="0.2">
      <c r="A25" s="157" t="s">
        <v>114</v>
      </c>
      <c r="B25" s="158" t="s">
        <v>83</v>
      </c>
      <c r="C25" s="175" t="s">
        <v>84</v>
      </c>
      <c r="D25" s="159"/>
      <c r="E25" s="160"/>
      <c r="F25" s="161"/>
      <c r="G25" s="162">
        <v>5938.57</v>
      </c>
      <c r="H25" s="156"/>
      <c r="I25" s="156">
        <v>0</v>
      </c>
      <c r="J25" s="156"/>
      <c r="K25" s="156">
        <v>5938.57</v>
      </c>
      <c r="L25" s="156"/>
      <c r="M25" s="156"/>
      <c r="N25" s="155"/>
      <c r="O25" s="155"/>
      <c r="P25" s="155"/>
      <c r="Q25" s="155"/>
      <c r="R25" s="156"/>
      <c r="S25" s="156"/>
      <c r="T25" s="156"/>
      <c r="U25" s="156"/>
      <c r="V25" s="156"/>
      <c r="W25" s="156"/>
      <c r="X25" s="156"/>
      <c r="Y25" s="156"/>
      <c r="AG25" t="s">
        <v>115</v>
      </c>
    </row>
    <row r="26" spans="1:60" x14ac:dyDescent="0.2">
      <c r="A26" s="169">
        <v>11</v>
      </c>
      <c r="B26" s="170" t="s">
        <v>141</v>
      </c>
      <c r="C26" s="178" t="s">
        <v>142</v>
      </c>
      <c r="D26" s="171" t="s">
        <v>140</v>
      </c>
      <c r="E26" s="172">
        <v>37.116</v>
      </c>
      <c r="F26" s="173">
        <v>56</v>
      </c>
      <c r="G26" s="174">
        <v>2078.5</v>
      </c>
      <c r="H26" s="152">
        <v>0</v>
      </c>
      <c r="I26" s="152">
        <v>0</v>
      </c>
      <c r="J26" s="152">
        <v>56</v>
      </c>
      <c r="K26" s="152">
        <v>2078.4960000000001</v>
      </c>
      <c r="L26" s="152">
        <v>21</v>
      </c>
      <c r="M26" s="152">
        <v>2514.9850000000001</v>
      </c>
      <c r="N26" s="151">
        <v>0</v>
      </c>
      <c r="O26" s="151">
        <v>0</v>
      </c>
      <c r="P26" s="151">
        <v>0</v>
      </c>
      <c r="Q26" s="151">
        <v>0</v>
      </c>
      <c r="R26" s="152"/>
      <c r="S26" s="152" t="s">
        <v>119</v>
      </c>
      <c r="T26" s="152" t="s">
        <v>120</v>
      </c>
      <c r="U26" s="152">
        <v>0.01</v>
      </c>
      <c r="V26" s="152">
        <v>0.37115999999999999</v>
      </c>
      <c r="W26" s="152"/>
      <c r="X26" s="152" t="s">
        <v>143</v>
      </c>
      <c r="Y26" s="152" t="s">
        <v>122</v>
      </c>
      <c r="Z26" s="146"/>
      <c r="AA26" s="146"/>
      <c r="AB26" s="146"/>
      <c r="AC26" s="146"/>
      <c r="AD26" s="146"/>
      <c r="AE26" s="146"/>
      <c r="AF26" s="146"/>
      <c r="AG26" s="146" t="s">
        <v>144</v>
      </c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</row>
    <row r="27" spans="1:60" x14ac:dyDescent="0.2">
      <c r="A27" s="169">
        <v>12</v>
      </c>
      <c r="B27" s="170" t="s">
        <v>145</v>
      </c>
      <c r="C27" s="178" t="s">
        <v>146</v>
      </c>
      <c r="D27" s="171" t="s">
        <v>140</v>
      </c>
      <c r="E27" s="172">
        <v>74.231999999999999</v>
      </c>
      <c r="F27" s="173">
        <v>8</v>
      </c>
      <c r="G27" s="174">
        <v>593.86</v>
      </c>
      <c r="H27" s="152">
        <v>0</v>
      </c>
      <c r="I27" s="152">
        <v>0</v>
      </c>
      <c r="J27" s="152">
        <v>8</v>
      </c>
      <c r="K27" s="152">
        <v>593.85599999999999</v>
      </c>
      <c r="L27" s="152">
        <v>21</v>
      </c>
      <c r="M27" s="152">
        <v>718.57060000000001</v>
      </c>
      <c r="N27" s="151">
        <v>0</v>
      </c>
      <c r="O27" s="151">
        <v>0</v>
      </c>
      <c r="P27" s="151">
        <v>0</v>
      </c>
      <c r="Q27" s="151">
        <v>0</v>
      </c>
      <c r="R27" s="152"/>
      <c r="S27" s="152" t="s">
        <v>119</v>
      </c>
      <c r="T27" s="152" t="s">
        <v>120</v>
      </c>
      <c r="U27" s="152">
        <v>0</v>
      </c>
      <c r="V27" s="152">
        <v>0</v>
      </c>
      <c r="W27" s="152"/>
      <c r="X27" s="152" t="s">
        <v>143</v>
      </c>
      <c r="Y27" s="152" t="s">
        <v>122</v>
      </c>
      <c r="Z27" s="146"/>
      <c r="AA27" s="146"/>
      <c r="AB27" s="146"/>
      <c r="AC27" s="146"/>
      <c r="AD27" s="146"/>
      <c r="AE27" s="146"/>
      <c r="AF27" s="146"/>
      <c r="AG27" s="146" t="s">
        <v>144</v>
      </c>
      <c r="AH27" s="146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</row>
    <row r="28" spans="1:60" x14ac:dyDescent="0.2">
      <c r="A28" s="169">
        <v>13</v>
      </c>
      <c r="B28" s="170" t="s">
        <v>147</v>
      </c>
      <c r="C28" s="178" t="s">
        <v>148</v>
      </c>
      <c r="D28" s="171" t="s">
        <v>140</v>
      </c>
      <c r="E28" s="172">
        <v>37.116</v>
      </c>
      <c r="F28" s="173">
        <v>78</v>
      </c>
      <c r="G28" s="174">
        <v>2895.05</v>
      </c>
      <c r="H28" s="152">
        <v>0</v>
      </c>
      <c r="I28" s="152">
        <v>0</v>
      </c>
      <c r="J28" s="152">
        <v>78</v>
      </c>
      <c r="K28" s="152">
        <v>2895.0479999999998</v>
      </c>
      <c r="L28" s="152">
        <v>21</v>
      </c>
      <c r="M28" s="152">
        <v>3503.0105000000003</v>
      </c>
      <c r="N28" s="151">
        <v>0</v>
      </c>
      <c r="O28" s="151">
        <v>0</v>
      </c>
      <c r="P28" s="151">
        <v>0</v>
      </c>
      <c r="Q28" s="151">
        <v>0</v>
      </c>
      <c r="R28" s="152"/>
      <c r="S28" s="152" t="s">
        <v>119</v>
      </c>
      <c r="T28" s="152" t="s">
        <v>120</v>
      </c>
      <c r="U28" s="152">
        <v>9.9000000000000005E-2</v>
      </c>
      <c r="V28" s="152">
        <v>3.6744840000000001</v>
      </c>
      <c r="W28" s="152"/>
      <c r="X28" s="152" t="s">
        <v>143</v>
      </c>
      <c r="Y28" s="152" t="s">
        <v>122</v>
      </c>
      <c r="Z28" s="146"/>
      <c r="AA28" s="146"/>
      <c r="AB28" s="146"/>
      <c r="AC28" s="146"/>
      <c r="AD28" s="146"/>
      <c r="AE28" s="146"/>
      <c r="AF28" s="146"/>
      <c r="AG28" s="146" t="s">
        <v>144</v>
      </c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</row>
    <row r="29" spans="1:60" x14ac:dyDescent="0.2">
      <c r="A29" s="163">
        <v>14</v>
      </c>
      <c r="B29" s="164" t="s">
        <v>149</v>
      </c>
      <c r="C29" s="176" t="s">
        <v>150</v>
      </c>
      <c r="D29" s="165" t="s">
        <v>140</v>
      </c>
      <c r="E29" s="166">
        <v>37.116</v>
      </c>
      <c r="F29" s="167">
        <v>10</v>
      </c>
      <c r="G29" s="168">
        <v>371.16</v>
      </c>
      <c r="H29" s="152">
        <v>0</v>
      </c>
      <c r="I29" s="152">
        <v>0</v>
      </c>
      <c r="J29" s="152">
        <v>10</v>
      </c>
      <c r="K29" s="152">
        <v>371.15999999999997</v>
      </c>
      <c r="L29" s="152">
        <v>21</v>
      </c>
      <c r="M29" s="152">
        <v>449.10360000000003</v>
      </c>
      <c r="N29" s="151">
        <v>0</v>
      </c>
      <c r="O29" s="151">
        <v>0</v>
      </c>
      <c r="P29" s="151">
        <v>0</v>
      </c>
      <c r="Q29" s="151">
        <v>0</v>
      </c>
      <c r="R29" s="152"/>
      <c r="S29" s="152" t="s">
        <v>119</v>
      </c>
      <c r="T29" s="152" t="s">
        <v>120</v>
      </c>
      <c r="U29" s="152">
        <v>6.0000000000000001E-3</v>
      </c>
      <c r="V29" s="152">
        <v>0.22269600000000001</v>
      </c>
      <c r="W29" s="152"/>
      <c r="X29" s="152" t="s">
        <v>143</v>
      </c>
      <c r="Y29" s="152" t="s">
        <v>122</v>
      </c>
      <c r="Z29" s="146"/>
      <c r="AA29" s="146"/>
      <c r="AB29" s="146"/>
      <c r="AC29" s="146"/>
      <c r="AD29" s="146"/>
      <c r="AE29" s="146"/>
      <c r="AF29" s="146"/>
      <c r="AG29" s="146" t="s">
        <v>144</v>
      </c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</row>
    <row r="30" spans="1:60" x14ac:dyDescent="0.2">
      <c r="A30" s="3"/>
      <c r="B30" s="4"/>
      <c r="C30" s="179"/>
      <c r="D30" s="6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AE30">
        <v>12</v>
      </c>
      <c r="AF30">
        <v>21</v>
      </c>
      <c r="AG30" t="s">
        <v>100</v>
      </c>
    </row>
    <row r="31" spans="1:60" x14ac:dyDescent="0.2">
      <c r="C31" s="180"/>
      <c r="D31" s="10"/>
      <c r="AG31" t="s">
        <v>151</v>
      </c>
    </row>
    <row r="32" spans="1:60" x14ac:dyDescent="0.2">
      <c r="D32" s="10"/>
    </row>
    <row r="33" spans="4:4" x14ac:dyDescent="0.2">
      <c r="D33" s="10"/>
    </row>
    <row r="34" spans="4:4" x14ac:dyDescent="0.2">
      <c r="D34" s="10"/>
    </row>
    <row r="35" spans="4:4" x14ac:dyDescent="0.2">
      <c r="D35" s="10"/>
    </row>
    <row r="36" spans="4:4" x14ac:dyDescent="0.2">
      <c r="D36" s="10"/>
    </row>
    <row r="37" spans="4:4" x14ac:dyDescent="0.2">
      <c r="D37" s="10"/>
    </row>
    <row r="38" spans="4:4" x14ac:dyDescent="0.2">
      <c r="D38" s="10"/>
    </row>
    <row r="39" spans="4:4" x14ac:dyDescent="0.2">
      <c r="D39" s="10"/>
    </row>
    <row r="40" spans="4:4" x14ac:dyDescent="0.2">
      <c r="D40" s="10"/>
    </row>
    <row r="41" spans="4:4" x14ac:dyDescent="0.2">
      <c r="D41" s="10"/>
    </row>
    <row r="42" spans="4:4" x14ac:dyDescent="0.2">
      <c r="D42" s="10"/>
    </row>
    <row r="43" spans="4:4" x14ac:dyDescent="0.2">
      <c r="D43" s="10"/>
    </row>
    <row r="44" spans="4:4" x14ac:dyDescent="0.2">
      <c r="D44" s="10"/>
    </row>
    <row r="45" spans="4:4" x14ac:dyDescent="0.2">
      <c r="D45" s="10"/>
    </row>
    <row r="46" spans="4:4" x14ac:dyDescent="0.2">
      <c r="D46" s="10"/>
    </row>
    <row r="47" spans="4:4" x14ac:dyDescent="0.2">
      <c r="D47" s="10"/>
    </row>
    <row r="48" spans="4:4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4"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orientation="portrait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54</vt:i4>
      </vt:variant>
    </vt:vector>
  </HeadingPairs>
  <TitlesOfParts>
    <vt:vector size="61" baseType="lpstr">
      <vt:lpstr>Pokyny pro vyplnění</vt:lpstr>
      <vt:lpstr>Stavba</vt:lpstr>
      <vt:lpstr>VzorPolozky</vt:lpstr>
      <vt:lpstr>02 02a Pol</vt:lpstr>
      <vt:lpstr>03 02 Pol</vt:lpstr>
      <vt:lpstr>04 02 Pol</vt:lpstr>
      <vt:lpstr>06 02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'02 02a Pol'!Názvy_tisku</vt:lpstr>
      <vt:lpstr>'03 02 Pol'!Názvy_tisku</vt:lpstr>
      <vt:lpstr>'04 02 Pol'!Názvy_tisku</vt:lpstr>
      <vt:lpstr>'06 02 Pol'!Názvy_tisku</vt:lpstr>
      <vt:lpstr>oadresa</vt:lpstr>
      <vt:lpstr>Stavba!Objednatel</vt:lpstr>
      <vt:lpstr>Stavba!Objekt</vt:lpstr>
      <vt:lpstr>'02 02a Pol'!Oblast_tisku</vt:lpstr>
      <vt:lpstr>'03 02 Pol'!Oblast_tisku</vt:lpstr>
      <vt:lpstr>'04 02 Pol'!Oblast_tisku</vt:lpstr>
      <vt:lpstr>'06 02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Milan Lorek</dc:creator>
  <cp:lastModifiedBy>Petr Tryščuk</cp:lastModifiedBy>
  <cp:lastPrinted>2024-05-29T07:53:50Z</cp:lastPrinted>
  <dcterms:created xsi:type="dcterms:W3CDTF">2009-04-08T07:15:50Z</dcterms:created>
  <dcterms:modified xsi:type="dcterms:W3CDTF">2024-05-29T07:53:53Z</dcterms:modified>
</cp:coreProperties>
</file>