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P:\Obchod\Akce25\DU Dubicko\ČOV Úsov\CN 25-12178-05\Tvorba\"/>
    </mc:Choice>
  </mc:AlternateContent>
  <xr:revisionPtr revIDLastSave="0" documentId="8_{86A51475-529D-4A58-A576-57808541C400}" xr6:coauthVersionLast="47" xr6:coauthVersionMax="47" xr10:uidLastSave="{00000000-0000-0000-0000-000000000000}"/>
  <bookViews>
    <workbookView xWindow="30" yWindow="750" windowWidth="28770" windowHeight="15450" xr2:uid="{00000000-000D-0000-FFFF-FFFF00000000}"/>
  </bookViews>
  <sheets>
    <sheet name="999-01" sheetId="28" r:id="rId1"/>
  </sheets>
  <definedNames>
    <definedName name="_xlnm._FilterDatabase" localSheetId="0" hidden="1">'999-01'!$A$1:$L$5</definedName>
    <definedName name="_xlnm.Print_Titles" localSheetId="0">'999-01'!$4:$4</definedName>
    <definedName name="_xlnm.Print_Area" localSheetId="0">'999-01'!$A:$L</definedName>
    <definedName name="OLE_LINK1" localSheetId="0">'999-01'!#REF!</definedName>
    <definedName name="Z_2A808EAD_FA36_44FB_8007_EFE3DB5AD3A4_.wvu.Cols" localSheetId="0" hidden="1">'999-01'!$A:$A,'999-01'!#REF!,'999-01'!#REF!</definedName>
    <definedName name="Z_2A808EAD_FA36_44FB_8007_EFE3DB5AD3A4_.wvu.FilterData" localSheetId="0" hidden="1">'999-01'!$A$1:$L$5</definedName>
    <definedName name="Z_2A808EAD_FA36_44FB_8007_EFE3DB5AD3A4_.wvu.PrintArea" localSheetId="0" hidden="1">'999-01'!$A:$L</definedName>
    <definedName name="Z_2A808EAD_FA36_44FB_8007_EFE3DB5AD3A4_.wvu.PrintTitles" localSheetId="0" hidden="1">'999-01'!$4:$4</definedName>
    <definedName name="Z_536AFBBD_8F7F_4734_985A_8BF74D4A90C3_.wvu.FilterData" localSheetId="0" hidden="1">'999-01'!$A$1:$L$5</definedName>
    <definedName name="Z_536AFBBD_8F7F_4734_985A_8BF74D4A90C3_.wvu.PrintArea" localSheetId="0" hidden="1">'999-01'!$A:$L</definedName>
    <definedName name="Z_536AFBBD_8F7F_4734_985A_8BF74D4A90C3_.wvu.PrintTitles" localSheetId="0" hidden="1">'999-01'!$4:$4</definedName>
  </definedNames>
  <calcPr calcId="191029"/>
  <customWorkbookViews>
    <customWorkbookView name="Zmenšeno" guid="{2A808EAD-FA36-44FB-8007-EFE3DB5AD3A4}" xWindow="296" windowWidth="1918" windowHeight="1030" activeSheetId="27"/>
    <customWorkbookView name="Všechno" guid="{536AFBBD-8F7F-4734-985A-8BF74D4A90C3}" xWindow="296" windowWidth="1918" windowHeight="1030" activeSheetId="27"/>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98" i="28" l="1"/>
  <c r="K111" i="28"/>
  <c r="J111" i="28"/>
  <c r="H111" i="28"/>
  <c r="K109" i="28"/>
  <c r="J109" i="28"/>
  <c r="H109" i="28"/>
  <c r="K106" i="28"/>
  <c r="J106" i="28"/>
  <c r="H106" i="28"/>
  <c r="K102" i="28"/>
  <c r="J102" i="28"/>
  <c r="H102" i="28"/>
  <c r="K99" i="28"/>
  <c r="J99" i="28"/>
  <c r="H99" i="28"/>
  <c r="H98" i="28" s="1"/>
  <c r="K95" i="28"/>
  <c r="J95" i="28"/>
  <c r="H95" i="28"/>
  <c r="K89" i="28"/>
  <c r="J89" i="28"/>
  <c r="H89" i="28"/>
  <c r="L89" i="28" s="1"/>
  <c r="K85" i="28"/>
  <c r="J85" i="28"/>
  <c r="H85" i="28"/>
  <c r="L85" i="28" s="1"/>
  <c r="K83" i="28"/>
  <c r="J83" i="28"/>
  <c r="H83" i="28"/>
  <c r="K81" i="28"/>
  <c r="J81" i="28"/>
  <c r="H81" i="28"/>
  <c r="K79" i="28"/>
  <c r="J79" i="28"/>
  <c r="H79" i="28"/>
  <c r="K77" i="28"/>
  <c r="J77" i="28"/>
  <c r="H77" i="28"/>
  <c r="K75" i="28"/>
  <c r="J75" i="28"/>
  <c r="J74" i="28" s="1"/>
  <c r="H75" i="28"/>
  <c r="H74" i="28" s="1"/>
  <c r="J54" i="28"/>
  <c r="J34" i="28"/>
  <c r="L102" i="28" l="1"/>
  <c r="L83" i="28"/>
  <c r="L79" i="28"/>
  <c r="L99" i="28"/>
  <c r="L98" i="28" s="1"/>
  <c r="L109" i="28"/>
  <c r="L106" i="28"/>
  <c r="L75" i="28"/>
  <c r="L74" i="28" s="1"/>
  <c r="L81" i="28"/>
  <c r="L95" i="28"/>
  <c r="L111" i="28"/>
  <c r="L77" i="28"/>
  <c r="J45" i="28"/>
  <c r="H43" i="28"/>
  <c r="J51" i="28"/>
  <c r="J59" i="28"/>
  <c r="K34" i="28"/>
  <c r="H45" i="28"/>
  <c r="H41" i="28"/>
  <c r="H47" i="28"/>
  <c r="J37" i="28"/>
  <c r="J61" i="28"/>
  <c r="J47" i="28"/>
  <c r="J43" i="28"/>
  <c r="J41" i="28"/>
  <c r="J35" i="28"/>
  <c r="J36" i="28"/>
  <c r="J39" i="28"/>
  <c r="J57" i="28"/>
  <c r="H49" i="28"/>
  <c r="J49" i="28"/>
  <c r="H51" i="28"/>
  <c r="J9" i="28"/>
  <c r="J8" i="28" l="1"/>
  <c r="J7" i="28" s="1"/>
  <c r="L41" i="28"/>
  <c r="L45" i="28"/>
  <c r="H37" i="28"/>
  <c r="L37" i="28" s="1"/>
  <c r="K37" i="28"/>
  <c r="H34" i="28"/>
  <c r="L34" i="28" s="1"/>
  <c r="L49" i="28"/>
  <c r="K49" i="28"/>
  <c r="K36" i="28"/>
  <c r="K45" i="28"/>
  <c r="L51" i="28"/>
  <c r="K41" i="28"/>
  <c r="K51" i="28"/>
  <c r="K39" i="28"/>
  <c r="H39" i="28"/>
  <c r="L39" i="28" s="1"/>
  <c r="J65" i="28"/>
  <c r="J71" i="28"/>
  <c r="H35" i="28"/>
  <c r="L35" i="28" s="1"/>
  <c r="K35" i="28"/>
  <c r="L43" i="28"/>
  <c r="H54" i="28"/>
  <c r="L54" i="28" s="1"/>
  <c r="K54" i="28"/>
  <c r="K43" i="28"/>
  <c r="L47" i="28"/>
  <c r="K47" i="28"/>
  <c r="K61" i="28" l="1"/>
  <c r="H61" i="28"/>
  <c r="L61" i="28" s="1"/>
  <c r="H36" i="28"/>
  <c r="L36" i="28" s="1"/>
  <c r="K57" i="28"/>
  <c r="H57" i="28"/>
  <c r="L57" i="28" s="1"/>
  <c r="H59" i="28"/>
  <c r="L59" i="28" s="1"/>
  <c r="K59" i="28"/>
  <c r="K9" i="28"/>
  <c r="H9" i="28"/>
  <c r="L9" i="28" l="1"/>
  <c r="K65" i="28" l="1"/>
  <c r="H65" i="28"/>
  <c r="L65" i="28" l="1"/>
  <c r="K71" i="28" l="1"/>
  <c r="H71" i="28"/>
  <c r="H8" i="28" s="1"/>
  <c r="H7" i="28" s="1"/>
  <c r="L71" i="28" l="1"/>
  <c r="L8" i="28" s="1"/>
  <c r="L7" i="28" s="1"/>
</calcChain>
</file>

<file path=xl/sharedStrings.xml><?xml version="1.0" encoding="utf-8"?>
<sst xmlns="http://schemas.openxmlformats.org/spreadsheetml/2006/main" count="196" uniqueCount="98">
  <si>
    <t>-</t>
  </si>
  <si>
    <t>CZK</t>
  </si>
  <si>
    <t>ČOV Úsov</t>
  </si>
  <si>
    <t>Rozvaděče a skříně</t>
  </si>
  <si>
    <t>Kabeláž a trasy</t>
  </si>
  <si>
    <t>m</t>
  </si>
  <si>
    <t>ks</t>
  </si>
  <si>
    <t>Míchadlo M4</t>
  </si>
  <si>
    <t>Míchadlo M9</t>
  </si>
  <si>
    <t>Zapojení vývodů pro stroje a zařízení RT2 ( linka odvodnění )</t>
  </si>
  <si>
    <t>Nosné konstrukce</t>
  </si>
  <si>
    <t>Dokumentace výrobní a dílenská</t>
  </si>
  <si>
    <t>Položka obsahuje vytvoření výrobní a dílenské dokumentace</t>
  </si>
  <si>
    <t>Položka obsahuje vytvoření dokumentace skutečného provedení a kompletaci příloh a návodů</t>
  </si>
  <si>
    <t>Koordinace prací s provozovatelem</t>
  </si>
  <si>
    <t>Výchozí revize el.zařízení</t>
  </si>
  <si>
    <t>Provedení požadovaných měření a následné zpracování revizní zprávy</t>
  </si>
  <si>
    <t>Příprava ke komplexním zkouškám</t>
  </si>
  <si>
    <t>Položka obsahuje:</t>
  </si>
  <si>
    <t>- zprovoznění strojů a zařízení pro provedení komplexních zkoušek</t>
  </si>
  <si>
    <t>Komplexní zkoušky elektrotechnologie</t>
  </si>
  <si>
    <t>Demontáže a provizorní řešení</t>
  </si>
  <si>
    <t>- montáž a zprovoznění provizorních rozváděčů a kabelových tras</t>
  </si>
  <si>
    <t>- odpojení a zabezpečení stávajících zařízení</t>
  </si>
  <si>
    <t>- demontáž stávajících rozváděčů a kabelových tras</t>
  </si>
  <si>
    <t>- likvidace odpadu</t>
  </si>
  <si>
    <t>Ostatní materiál a práce</t>
  </si>
  <si>
    <t xml:space="preserve">  - ostatní materiál a práce</t>
  </si>
  <si>
    <t>Ostatní materiál a práce pro kabely a kabelové konstrukce</t>
  </si>
  <si>
    <t>ASŘTP</t>
  </si>
  <si>
    <t>PLC a Display</t>
  </si>
  <si>
    <t>SW projekt</t>
  </si>
  <si>
    <t>SW aplikační pro ovládací panel</t>
  </si>
  <si>
    <t>kpl</t>
  </si>
  <si>
    <t>Oživení řídícího systému</t>
  </si>
  <si>
    <t xml:space="preserve">  - oživení řídícího systému</t>
  </si>
  <si>
    <t>Svorkovnice řadová PUSH-IN 1.5mm2, béžová</t>
  </si>
  <si>
    <t>Relé vlhkostní 1x přep.kontakt</t>
  </si>
  <si>
    <t>Svorkovnice řadová 4mm2, černá</t>
  </si>
  <si>
    <t>Pojistka skleněná F35A, 500mA</t>
  </si>
  <si>
    <t>Svorkovnice řadová s pojistkou a LED 4mm2, 140-250VAC/DC, max. 6,3A</t>
  </si>
  <si>
    <t>Jistič třípolový C16/3</t>
  </si>
  <si>
    <t>Vývodka PG 16 vč.matice IP68</t>
  </si>
  <si>
    <t>Vývodka PG 13,5 vč.matice IP68</t>
  </si>
  <si>
    <t>Svorkovnice řadová 1,5mm2 oranžová</t>
  </si>
  <si>
    <t>Spouštěč motorů 9-14A</t>
  </si>
  <si>
    <t>Spouštěč motorů 13-18A</t>
  </si>
  <si>
    <t>Kontakt pomocný 1xNO,1xNC</t>
  </si>
  <si>
    <t>Jistič jednopólový C4/1</t>
  </si>
  <si>
    <t>Stykač třípólový 25A/230V</t>
  </si>
  <si>
    <t>Relé pomocné 4xpřep.kont. 24V</t>
  </si>
  <si>
    <t>Relé pomocné 4xpřep.kont. 230V</t>
  </si>
  <si>
    <t>Modul ochranný 6-250V DC</t>
  </si>
  <si>
    <t>Patice PUSH IN</t>
  </si>
  <si>
    <t>Rozvaděč [RM1]</t>
  </si>
  <si>
    <t>Výroba rozvaděče</t>
  </si>
  <si>
    <t>Materiál v rozvaděči</t>
  </si>
  <si>
    <t>Rozvadeč obsahuje:</t>
  </si>
  <si>
    <t>Sada pomocného propojovacího a konstrukčního materiálu</t>
  </si>
  <si>
    <t>Skříň deblokační 1.motor_venkovní</t>
  </si>
  <si>
    <t>Krabice svorková prázdná 250x200x115, IP65, UV, 25mm2</t>
  </si>
  <si>
    <t>Skříň deblokační 1.motor_venkovní - pro ovládání FM</t>
  </si>
  <si>
    <t>Čerpadlo vstupní ČS [M1.1]</t>
  </si>
  <si>
    <t>Dvouotáčkové dmychadlo [M5]</t>
  </si>
  <si>
    <t>Dvouotáčkové dmychadlo [M6]</t>
  </si>
  <si>
    <t>Průrazy</t>
  </si>
  <si>
    <t>Průraz ve zdi do 300 mm</t>
  </si>
  <si>
    <t>Dokumentace skutečného provedení</t>
  </si>
  <si>
    <t>Kabel silový pevný Cu 5x1,5</t>
  </si>
  <si>
    <t>Kabel sdělovací Cu, do země 3x4x0,6</t>
  </si>
  <si>
    <t>Kabel silový Cu, slaněný, stíněný 4G2,5</t>
  </si>
  <si>
    <t>Kabel silový pevný Cu 5x2,5</t>
  </si>
  <si>
    <t>Vodič slaněný Cu 6 zž</t>
  </si>
  <si>
    <t>Sada pomocného konstrukčního materiálu</t>
  </si>
  <si>
    <t>Sada nosných konstrukcí</t>
  </si>
  <si>
    <t>Zaškolení pracovníků provozovatele</t>
  </si>
  <si>
    <t>- zaškolení pracovníků provozovatele na obsluhu zařízení</t>
  </si>
  <si>
    <t>Modul digitálních vstupů 64, 24VDC, poz.log., s 2x konekt.40 pinů</t>
  </si>
  <si>
    <t>Panel grafický 10,4" color TFT, 2x serial, 2x USB, SD, Ethernet, IP65</t>
  </si>
  <si>
    <t>Modul komunikační 4x Ethernet 10/100 Mb/s RJ45</t>
  </si>
  <si>
    <t>Úprava programového vybavení pro řídicí jednotku</t>
  </si>
  <si>
    <t>SW aplikační pro PLC</t>
  </si>
  <si>
    <t>Programové vybavení pro ovládací panel operátora</t>
  </si>
  <si>
    <t>V ceně je obsaženo zapojení zařízení.</t>
  </si>
  <si>
    <t>Položka nezahrnuje dodávku rozvaděčové skříně. Položka obsahuje dodávku a montáž prvků pro motorickou elektroinstalaci do stávajícího rozváděče. Montáž těchto prvků bude provedena do vymezené části rozváděče motorické elektroinstalace. Všechny prvky musí být viditelně označeny. Součástí dodávky je kompletní montáž těchto prvků včetně konstrukcí, propojení jednotlivých prvků, ukončení kabelů.</t>
  </si>
  <si>
    <t>V ceně je obsažena kompletní dodávka a montáž všech prvků pro vytvoření nosných vodičových konstrukcí.
Vnitřní trasy: drátěný žárově pozinkovaný žlab včetně originálního příslušenství, PVC tuhé a ohebné trubky, žlaby, včetně kotvícího a spojovacího materiálu.
Venkovní trasy: drátěný žárově pozinkovaný žlab včetně originálního příslušenství včetně horního víka, PVC tuhé a ohebné trubky UV stabilní včetně kotvícího a spojovacího materiálu.</t>
  </si>
  <si>
    <t>V ceně je obsažena kompletní dodávka a pokládka kabelu.</t>
  </si>
  <si>
    <t>Náklady soupisu celkem</t>
  </si>
  <si>
    <t>Pol.č.</t>
  </si>
  <si>
    <t>Popis položky</t>
  </si>
  <si>
    <t>M.j.</t>
  </si>
  <si>
    <t>Množ.</t>
  </si>
  <si>
    <t>Jedn. cena dod.</t>
  </si>
  <si>
    <t>Celk. cena dod.</t>
  </si>
  <si>
    <t>Jedn. cena mon.</t>
  </si>
  <si>
    <t>Celk. cena mon.</t>
  </si>
  <si>
    <t>Jedn. cena</t>
  </si>
  <si>
    <t>Celk. cena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</si>
</sst>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charset val="238"/>
    </font>
    <font>
      <b/>
      <sz val="16"/>
      <name val="Arial"/>
      <family val="2"/>
    </font>
    <font>
      <b/>
      <sz val="10"/>
      <name val="Arial"/>
      <family val="2"/>
    </font>
    <font>
      <b/>
      <i/>
      <sz val="10"/>
      <name val="Arial"/>
      <family val="2"/>
    </font>
    <font>
      <i/>
      <sz val="9"/>
      <name val="Arial"/>
      <family val="2"/>
    </font>
    <font>
      <sz val="10"/>
      <name val="Arial"/>
      <family val="2"/>
    </font>
    <font>
      <b/>
      <sz val="10"/>
      <name val="Arial"/>
      <family val="2"/>
      <charset val="238"/>
    </font>
    <font>
      <b/>
      <sz val="10"/>
      <color rgb="FF0070C0"/>
      <name val="Arial"/>
      <family val="2"/>
      <charset val="238"/>
    </font>
    <font>
      <b/>
      <sz val="11"/>
      <color rgb="FF0070C0"/>
      <name val="Arial"/>
      <family val="2"/>
      <charset val="238"/>
    </font>
    <font>
      <b/>
      <sz val="10"/>
      <color rgb="FFC00000"/>
      <name val="Arial"/>
      <family val="2"/>
      <charset val="238"/>
    </font>
    <font>
      <b/>
      <sz val="12"/>
      <color rgb="FFC00000"/>
      <name val="Arial"/>
      <family val="2"/>
      <charset val="23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0" fillId="0" borderId="0" xfId="0" applyAlignment="1">
      <alignment horizontal="center" vertical="top"/>
    </xf>
    <xf numFmtId="0" fontId="4" fillId="0" borderId="1" xfId="0" applyFont="1" applyBorder="1" applyAlignment="1">
      <alignment horizontal="center" wrapText="1"/>
    </xf>
    <xf numFmtId="0" fontId="0" fillId="0" borderId="0" xfId="0" applyAlignment="1">
      <alignment horizontal="left" vertical="top" indent="1"/>
    </xf>
    <xf numFmtId="0" fontId="5" fillId="0" borderId="0" xfId="0" applyFont="1" applyAlignment="1">
      <alignment vertical="top"/>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0" fillId="0" borderId="0" xfId="0" applyAlignment="1">
      <alignment vertical="top" wrapText="1"/>
    </xf>
    <xf numFmtId="0" fontId="0" fillId="0" borderId="2" xfId="0" applyBorder="1" applyAlignment="1">
      <alignment vertical="top" wrapText="1"/>
    </xf>
    <xf numFmtId="0" fontId="0" fillId="0" borderId="0" xfId="0" applyAlignment="1">
      <alignment vertical="top"/>
    </xf>
    <xf numFmtId="3" fontId="0" fillId="0" borderId="0" xfId="0" applyNumberFormat="1" applyAlignment="1">
      <alignment vertical="top"/>
    </xf>
    <xf numFmtId="49" fontId="1" fillId="0" borderId="0" xfId="0" applyNumberFormat="1" applyFont="1"/>
    <xf numFmtId="0" fontId="0" fillId="0" borderId="0" xfId="0" applyAlignment="1">
      <alignment horizontal="right" vertical="top"/>
    </xf>
    <xf numFmtId="3" fontId="0" fillId="0" borderId="0" xfId="0" applyNumberFormat="1" applyAlignment="1">
      <alignment horizontal="center" vertical="top"/>
    </xf>
    <xf numFmtId="0" fontId="5" fillId="0" borderId="0" xfId="0" applyFont="1" applyAlignment="1">
      <alignment horizontal="right" vertical="top"/>
    </xf>
    <xf numFmtId="0" fontId="0" fillId="0" borderId="2" xfId="0" applyBorder="1" applyAlignment="1">
      <alignment vertical="top"/>
    </xf>
    <xf numFmtId="3" fontId="0" fillId="0" borderId="2" xfId="0" applyNumberFormat="1" applyBorder="1" applyAlignment="1">
      <alignment vertical="top"/>
    </xf>
    <xf numFmtId="0" fontId="6" fillId="0" borderId="2" xfId="0" applyFont="1" applyBorder="1" applyAlignment="1">
      <alignment vertical="top"/>
    </xf>
    <xf numFmtId="3" fontId="6" fillId="0" borderId="2" xfId="0" applyNumberFormat="1" applyFont="1" applyBorder="1" applyAlignment="1">
      <alignment vertical="top"/>
    </xf>
    <xf numFmtId="0" fontId="0" fillId="0" borderId="3" xfId="0" applyBorder="1" applyAlignment="1">
      <alignment vertical="top"/>
    </xf>
    <xf numFmtId="3" fontId="6" fillId="0" borderId="3" xfId="0" applyNumberFormat="1" applyFont="1" applyBorder="1" applyAlignment="1">
      <alignment vertical="top"/>
    </xf>
    <xf numFmtId="0" fontId="6" fillId="0" borderId="3" xfId="0" applyFont="1" applyBorder="1" applyAlignment="1">
      <alignment vertical="top"/>
    </xf>
    <xf numFmtId="0" fontId="0" fillId="0" borderId="3" xfId="0" applyBorder="1" applyAlignment="1">
      <alignment vertical="top" wrapText="1"/>
    </xf>
    <xf numFmtId="3" fontId="0" fillId="0" borderId="3" xfId="0" applyNumberFormat="1" applyBorder="1" applyAlignment="1">
      <alignment vertical="top"/>
    </xf>
    <xf numFmtId="3" fontId="6" fillId="0" borderId="0" xfId="0" applyNumberFormat="1" applyFont="1" applyAlignment="1">
      <alignment vertical="top"/>
    </xf>
    <xf numFmtId="0" fontId="6" fillId="0" borderId="0" xfId="0" applyFont="1" applyAlignment="1">
      <alignment vertical="top"/>
    </xf>
    <xf numFmtId="49" fontId="2" fillId="2" borderId="1" xfId="0" applyNumberFormat="1" applyFont="1" applyFill="1" applyBorder="1" applyAlignment="1">
      <alignment horizontal="center" vertical="top"/>
    </xf>
    <xf numFmtId="0" fontId="2" fillId="0" borderId="0" xfId="0" applyFont="1" applyAlignment="1">
      <alignment horizontal="left" vertical="top" indent="1"/>
    </xf>
    <xf numFmtId="0" fontId="0" fillId="0" borderId="0" xfId="0" applyAlignment="1">
      <alignment horizontal="left" vertical="top" indent="1"/>
    </xf>
    <xf numFmtId="0" fontId="2" fillId="2" borderId="1" xfId="0" applyFont="1" applyFill="1" applyBorder="1" applyAlignment="1">
      <alignment horizontal="left" vertical="top" indent="1"/>
    </xf>
    <xf numFmtId="0" fontId="7" fillId="0" borderId="4" xfId="0" applyFont="1" applyBorder="1" applyAlignment="1">
      <alignment vertical="top"/>
    </xf>
    <xf numFmtId="0" fontId="8" fillId="0" borderId="4" xfId="0" applyFont="1" applyBorder="1" applyAlignment="1">
      <alignment vertical="top"/>
    </xf>
    <xf numFmtId="0" fontId="7" fillId="0" borderId="4" xfId="0" applyFont="1" applyBorder="1" applyAlignment="1">
      <alignment vertical="top" wrapText="1"/>
    </xf>
    <xf numFmtId="3" fontId="7" fillId="0" borderId="4" xfId="0" applyNumberFormat="1" applyFont="1" applyBorder="1" applyAlignment="1">
      <alignment vertical="top"/>
    </xf>
    <xf numFmtId="0" fontId="5" fillId="0" borderId="6" xfId="0" applyFont="1" applyBorder="1" applyAlignment="1">
      <alignment vertical="top"/>
    </xf>
    <xf numFmtId="0" fontId="5" fillId="0" borderId="6" xfId="0" applyFont="1" applyBorder="1" applyAlignment="1">
      <alignment vertical="top" wrapText="1"/>
    </xf>
    <xf numFmtId="0" fontId="9" fillId="0" borderId="5" xfId="0" applyFont="1" applyBorder="1" applyAlignment="1">
      <alignment vertical="top"/>
    </xf>
    <xf numFmtId="0" fontId="10" fillId="0" borderId="5" xfId="0" applyFont="1" applyBorder="1" applyAlignment="1">
      <alignment vertical="top"/>
    </xf>
    <xf numFmtId="0" fontId="9" fillId="0" borderId="5" xfId="0" applyFont="1" applyBorder="1" applyAlignment="1">
      <alignment vertical="top" wrapText="1"/>
    </xf>
    <xf numFmtId="3" fontId="9" fillId="0" borderId="5" xfId="0" applyNumberFormat="1" applyFont="1" applyBorder="1" applyAlignment="1">
      <alignment vertical="top"/>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28D4-71E9-42D3-8879-AA2336E1080B}">
  <sheetPr>
    <pageSetUpPr fitToPage="1"/>
  </sheetPr>
  <dimension ref="A1:L113"/>
  <sheetViews>
    <sheetView tabSelected="1" zoomScale="85" zoomScaleNormal="100" zoomScaleSheetLayoutView="100" workbookViewId="0">
      <pane ySplit="6" topLeftCell="A7" activePane="bottomLeft" state="frozen"/>
      <selection pane="bottomLeft"/>
    </sheetView>
  </sheetViews>
  <sheetFormatPr defaultRowHeight="12.75" x14ac:dyDescent="0.2"/>
  <cols>
    <col min="1" max="1" width="8.42578125" style="9" bestFit="1" customWidth="1"/>
    <col min="2" max="2" width="5.85546875" style="9" customWidth="1"/>
    <col min="3" max="3" width="4.7109375" style="9" customWidth="1"/>
    <col min="4" max="4" width="58.42578125" style="7" customWidth="1"/>
    <col min="5" max="5" width="8.7109375" style="9" customWidth="1"/>
    <col min="6" max="6" width="9.140625" style="9"/>
    <col min="7" max="12" width="10.7109375" style="10" customWidth="1"/>
  </cols>
  <sheetData>
    <row r="1" spans="1:12" ht="20.25" x14ac:dyDescent="0.3">
      <c r="A1" s="11"/>
      <c r="B1" s="27" t="s">
        <v>2</v>
      </c>
      <c r="C1" s="27"/>
      <c r="D1" s="27"/>
      <c r="E1" s="3"/>
      <c r="F1"/>
      <c r="G1" s="12"/>
      <c r="I1" s="13"/>
      <c r="K1" s="13"/>
    </row>
    <row r="2" spans="1:12" x14ac:dyDescent="0.2">
      <c r="A2"/>
      <c r="B2" s="27"/>
      <c r="C2" s="27"/>
      <c r="D2" s="27"/>
      <c r="E2" s="3"/>
      <c r="F2"/>
      <c r="G2" s="14"/>
      <c r="H2" s="4"/>
      <c r="I2" s="1"/>
      <c r="J2" s="1"/>
      <c r="K2" s="1"/>
      <c r="L2" s="1"/>
    </row>
    <row r="3" spans="1:12" x14ac:dyDescent="0.2">
      <c r="A3"/>
      <c r="B3" s="28"/>
      <c r="C3" s="28"/>
      <c r="D3" s="28"/>
      <c r="E3" s="3"/>
      <c r="F3"/>
      <c r="G3" s="4"/>
      <c r="H3" s="4"/>
      <c r="I3" s="1"/>
      <c r="J3" s="1"/>
      <c r="K3" s="1"/>
      <c r="L3" s="1"/>
    </row>
    <row r="4" spans="1:12" ht="25.5" x14ac:dyDescent="0.2">
      <c r="A4" s="26" t="s">
        <v>88</v>
      </c>
      <c r="B4" s="29" t="s">
        <v>89</v>
      </c>
      <c r="C4" s="29"/>
      <c r="D4" s="29"/>
      <c r="E4" s="5" t="s">
        <v>90</v>
      </c>
      <c r="F4" s="5" t="s">
        <v>91</v>
      </c>
      <c r="G4" s="6" t="s">
        <v>92</v>
      </c>
      <c r="H4" s="6" t="s">
        <v>93</v>
      </c>
      <c r="I4" s="6" t="s">
        <v>94</v>
      </c>
      <c r="J4" s="6" t="s">
        <v>95</v>
      </c>
      <c r="K4" s="6" t="s">
        <v>96</v>
      </c>
      <c r="L4" s="6" t="s">
        <v>97</v>
      </c>
    </row>
    <row r="5" spans="1:12" x14ac:dyDescent="0.2">
      <c r="A5" s="2">
        <v>1</v>
      </c>
      <c r="B5" s="2">
        <v>2</v>
      </c>
      <c r="C5" s="2">
        <v>3</v>
      </c>
      <c r="D5" s="2">
        <v>4</v>
      </c>
      <c r="E5" s="2">
        <v>5</v>
      </c>
      <c r="F5" s="2">
        <v>6</v>
      </c>
      <c r="G5" s="2">
        <v>7</v>
      </c>
      <c r="H5" s="2">
        <v>8</v>
      </c>
      <c r="I5" s="2">
        <v>9</v>
      </c>
      <c r="J5" s="2">
        <v>10</v>
      </c>
      <c r="K5" s="2">
        <v>11</v>
      </c>
      <c r="L5" s="2">
        <v>12</v>
      </c>
    </row>
    <row r="6" spans="1:12" ht="13.5" thickBot="1" x14ac:dyDescent="0.25">
      <c r="A6" s="34" t="s">
        <v>0</v>
      </c>
      <c r="B6" s="34" t="s">
        <v>0</v>
      </c>
      <c r="C6" s="34" t="s">
        <v>0</v>
      </c>
      <c r="D6" s="35" t="s">
        <v>0</v>
      </c>
      <c r="E6" s="34" t="s">
        <v>0</v>
      </c>
      <c r="F6" s="34" t="s">
        <v>0</v>
      </c>
      <c r="G6" s="34" t="s">
        <v>1</v>
      </c>
      <c r="H6" s="34" t="s">
        <v>1</v>
      </c>
      <c r="I6" s="34" t="s">
        <v>1</v>
      </c>
      <c r="J6" s="34" t="s">
        <v>1</v>
      </c>
      <c r="K6" s="34" t="s">
        <v>1</v>
      </c>
      <c r="L6" s="34" t="s">
        <v>1</v>
      </c>
    </row>
    <row r="7" spans="1:12" ht="16.5" thickBot="1" x14ac:dyDescent="0.25">
      <c r="A7" s="36"/>
      <c r="B7" s="37" t="s">
        <v>87</v>
      </c>
      <c r="C7" s="36"/>
      <c r="D7" s="38"/>
      <c r="E7" s="36"/>
      <c r="F7" s="36"/>
      <c r="G7" s="36"/>
      <c r="H7" s="39">
        <f>SUM(H$8,H$74,H$98)</f>
        <v>223334</v>
      </c>
      <c r="I7" s="36"/>
      <c r="J7" s="39">
        <f>SUM(J$8,J$74,J$98)</f>
        <v>66666</v>
      </c>
      <c r="K7" s="36"/>
      <c r="L7" s="39">
        <f>SUM(L$8,L$74,L$98)</f>
        <v>290000</v>
      </c>
    </row>
    <row r="8" spans="1:12" ht="15" x14ac:dyDescent="0.2">
      <c r="A8" s="30"/>
      <c r="B8" s="31" t="s">
        <v>3</v>
      </c>
      <c r="C8" s="30"/>
      <c r="D8" s="32"/>
      <c r="E8" s="30"/>
      <c r="F8" s="30"/>
      <c r="G8" s="30"/>
      <c r="H8" s="33">
        <f>SUM(H9:H73)</f>
        <v>77069</v>
      </c>
      <c r="I8" s="30"/>
      <c r="J8" s="33">
        <f>SUM(J9:J73)</f>
        <v>19796</v>
      </c>
      <c r="K8" s="30"/>
      <c r="L8" s="33">
        <f>SUM(L9:L73)</f>
        <v>96865</v>
      </c>
    </row>
    <row r="9" spans="1:12" x14ac:dyDescent="0.2">
      <c r="A9" s="15">
        <v>1</v>
      </c>
      <c r="B9" s="17" t="s">
        <v>54</v>
      </c>
      <c r="C9" s="15"/>
      <c r="D9" s="8"/>
      <c r="E9" s="15" t="s">
        <v>33</v>
      </c>
      <c r="F9" s="15">
        <v>1</v>
      </c>
      <c r="G9" s="16">
        <v>41620</v>
      </c>
      <c r="H9" s="18">
        <f>$F9*$G9</f>
        <v>41620</v>
      </c>
      <c r="I9" s="16">
        <v>0</v>
      </c>
      <c r="J9" s="18">
        <f>$F9*$I9</f>
        <v>0</v>
      </c>
      <c r="K9" s="16">
        <f>$G9+$I9</f>
        <v>41620</v>
      </c>
      <c r="L9" s="18">
        <f>$H9+$J9</f>
        <v>41620</v>
      </c>
    </row>
    <row r="10" spans="1:12" ht="89.25" x14ac:dyDescent="0.2">
      <c r="B10" s="25"/>
      <c r="D10" s="7" t="s">
        <v>84</v>
      </c>
      <c r="H10" s="24"/>
      <c r="J10" s="24"/>
      <c r="L10" s="24"/>
    </row>
    <row r="11" spans="1:12" x14ac:dyDescent="0.2">
      <c r="D11" s="7" t="s">
        <v>55</v>
      </c>
    </row>
    <row r="12" spans="1:12" x14ac:dyDescent="0.2">
      <c r="D12" s="7" t="s">
        <v>56</v>
      </c>
    </row>
    <row r="13" spans="1:12" x14ac:dyDescent="0.2">
      <c r="D13" s="7" t="s">
        <v>57</v>
      </c>
    </row>
    <row r="14" spans="1:12" x14ac:dyDescent="0.2">
      <c r="B14" s="9">
        <v>2</v>
      </c>
      <c r="C14" s="9" t="s">
        <v>6</v>
      </c>
      <c r="D14" s="7" t="s">
        <v>48</v>
      </c>
    </row>
    <row r="15" spans="1:12" x14ac:dyDescent="0.2">
      <c r="B15" s="9">
        <v>1</v>
      </c>
      <c r="C15" s="9" t="s">
        <v>6</v>
      </c>
      <c r="D15" s="7" t="s">
        <v>41</v>
      </c>
    </row>
    <row r="16" spans="1:12" x14ac:dyDescent="0.2">
      <c r="B16" s="9">
        <v>2</v>
      </c>
      <c r="C16" s="9" t="s">
        <v>6</v>
      </c>
      <c r="D16" s="7" t="s">
        <v>51</v>
      </c>
    </row>
    <row r="17" spans="2:4" x14ac:dyDescent="0.2">
      <c r="B17" s="9">
        <v>4</v>
      </c>
      <c r="C17" s="9" t="s">
        <v>6</v>
      </c>
      <c r="D17" s="7" t="s">
        <v>50</v>
      </c>
    </row>
    <row r="18" spans="2:4" x14ac:dyDescent="0.2">
      <c r="B18" s="9">
        <v>2</v>
      </c>
      <c r="C18" s="9" t="s">
        <v>6</v>
      </c>
      <c r="D18" s="7" t="s">
        <v>37</v>
      </c>
    </row>
    <row r="19" spans="2:4" x14ac:dyDescent="0.2">
      <c r="B19" s="9">
        <v>2</v>
      </c>
      <c r="C19" s="9" t="s">
        <v>6</v>
      </c>
      <c r="D19" s="7" t="s">
        <v>46</v>
      </c>
    </row>
    <row r="20" spans="2:4" x14ac:dyDescent="0.2">
      <c r="B20" s="9">
        <v>2</v>
      </c>
      <c r="C20" s="9" t="s">
        <v>6</v>
      </c>
      <c r="D20" s="7" t="s">
        <v>45</v>
      </c>
    </row>
    <row r="21" spans="2:4" x14ac:dyDescent="0.2">
      <c r="B21" s="9">
        <v>6</v>
      </c>
      <c r="C21" s="9" t="s">
        <v>6</v>
      </c>
      <c r="D21" s="7" t="s">
        <v>49</v>
      </c>
    </row>
    <row r="22" spans="2:4" ht="25.5" x14ac:dyDescent="0.2">
      <c r="B22" s="9">
        <v>1</v>
      </c>
      <c r="C22" s="9" t="s">
        <v>6</v>
      </c>
      <c r="D22" s="7" t="s">
        <v>40</v>
      </c>
    </row>
    <row r="23" spans="2:4" x14ac:dyDescent="0.2">
      <c r="B23" s="9">
        <v>4</v>
      </c>
      <c r="C23" s="9" t="s">
        <v>6</v>
      </c>
      <c r="D23" s="7" t="s">
        <v>47</v>
      </c>
    </row>
    <row r="24" spans="2:4" x14ac:dyDescent="0.2">
      <c r="B24" s="9">
        <v>6</v>
      </c>
      <c r="C24" s="9" t="s">
        <v>6</v>
      </c>
      <c r="D24" s="7" t="s">
        <v>47</v>
      </c>
    </row>
    <row r="25" spans="2:4" x14ac:dyDescent="0.2">
      <c r="B25" s="9">
        <v>4</v>
      </c>
      <c r="C25" s="9" t="s">
        <v>6</v>
      </c>
      <c r="D25" s="7" t="s">
        <v>52</v>
      </c>
    </row>
    <row r="26" spans="2:4" x14ac:dyDescent="0.2">
      <c r="B26" s="9">
        <v>6</v>
      </c>
      <c r="C26" s="9" t="s">
        <v>6</v>
      </c>
      <c r="D26" s="7" t="s">
        <v>53</v>
      </c>
    </row>
    <row r="27" spans="2:4" x14ac:dyDescent="0.2">
      <c r="B27" s="9">
        <v>1</v>
      </c>
      <c r="C27" s="9" t="s">
        <v>6</v>
      </c>
      <c r="D27" s="7" t="s">
        <v>39</v>
      </c>
    </row>
    <row r="28" spans="2:4" x14ac:dyDescent="0.2">
      <c r="B28" s="9">
        <v>10</v>
      </c>
      <c r="C28" s="9" t="s">
        <v>6</v>
      </c>
      <c r="D28" s="7" t="s">
        <v>36</v>
      </c>
    </row>
    <row r="29" spans="2:4" x14ac:dyDescent="0.2">
      <c r="B29" s="9">
        <v>10</v>
      </c>
      <c r="C29" s="9" t="s">
        <v>6</v>
      </c>
      <c r="D29" s="7" t="s">
        <v>44</v>
      </c>
    </row>
    <row r="30" spans="2:4" x14ac:dyDescent="0.2">
      <c r="B30" s="9">
        <v>83</v>
      </c>
      <c r="C30" s="9" t="s">
        <v>6</v>
      </c>
      <c r="D30" s="7" t="s">
        <v>38</v>
      </c>
    </row>
    <row r="31" spans="2:4" x14ac:dyDescent="0.2">
      <c r="B31" s="9">
        <v>1</v>
      </c>
      <c r="C31" s="9" t="s">
        <v>6</v>
      </c>
      <c r="D31" s="7" t="s">
        <v>43</v>
      </c>
    </row>
    <row r="32" spans="2:4" x14ac:dyDescent="0.2">
      <c r="B32" s="9">
        <v>1</v>
      </c>
      <c r="C32" s="9" t="s">
        <v>6</v>
      </c>
      <c r="D32" s="7" t="s">
        <v>42</v>
      </c>
    </row>
    <row r="33" spans="1:12" x14ac:dyDescent="0.2">
      <c r="B33" s="9">
        <v>1</v>
      </c>
      <c r="C33" s="9" t="s">
        <v>33</v>
      </c>
      <c r="D33" s="7" t="s">
        <v>58</v>
      </c>
    </row>
    <row r="34" spans="1:12" x14ac:dyDescent="0.2">
      <c r="A34" s="15">
        <v>2</v>
      </c>
      <c r="B34" s="17" t="s">
        <v>60</v>
      </c>
      <c r="C34" s="15"/>
      <c r="D34" s="8"/>
      <c r="E34" s="15" t="s">
        <v>6</v>
      </c>
      <c r="F34" s="15">
        <v>2</v>
      </c>
      <c r="G34" s="16">
        <v>1111</v>
      </c>
      <c r="H34" s="18">
        <f>$F34*$G34</f>
        <v>2222</v>
      </c>
      <c r="I34" s="16">
        <v>248</v>
      </c>
      <c r="J34" s="18">
        <f>$F34*$I34</f>
        <v>496</v>
      </c>
      <c r="K34" s="16">
        <f>$G34+$I34</f>
        <v>1359</v>
      </c>
      <c r="L34" s="18">
        <f>$H34+$J34</f>
        <v>2718</v>
      </c>
    </row>
    <row r="35" spans="1:12" x14ac:dyDescent="0.2">
      <c r="A35" s="15">
        <v>3</v>
      </c>
      <c r="B35" s="17" t="s">
        <v>61</v>
      </c>
      <c r="C35" s="15"/>
      <c r="D35" s="8"/>
      <c r="E35" s="15" t="s">
        <v>6</v>
      </c>
      <c r="F35" s="15">
        <v>1</v>
      </c>
      <c r="G35" s="16">
        <v>3630</v>
      </c>
      <c r="H35" s="18">
        <f>$F35*$G35</f>
        <v>3630</v>
      </c>
      <c r="I35" s="16">
        <v>330</v>
      </c>
      <c r="J35" s="18">
        <f>$F35*$I35</f>
        <v>330</v>
      </c>
      <c r="K35" s="16">
        <f>$G35+$I35</f>
        <v>3960</v>
      </c>
      <c r="L35" s="18">
        <f>$H35+$J35</f>
        <v>3960</v>
      </c>
    </row>
    <row r="36" spans="1:12" x14ac:dyDescent="0.2">
      <c r="A36" s="15">
        <v>4</v>
      </c>
      <c r="B36" s="17" t="s">
        <v>59</v>
      </c>
      <c r="C36" s="15"/>
      <c r="D36" s="8"/>
      <c r="E36" s="15" t="s">
        <v>6</v>
      </c>
      <c r="F36" s="15">
        <v>1</v>
      </c>
      <c r="G36" s="16">
        <v>3630</v>
      </c>
      <c r="H36" s="18">
        <f>$F36*$G36</f>
        <v>3630</v>
      </c>
      <c r="I36" s="16">
        <v>330</v>
      </c>
      <c r="J36" s="18">
        <f>$F36*$I36</f>
        <v>330</v>
      </c>
      <c r="K36" s="16">
        <f>$G36+$I36</f>
        <v>3960</v>
      </c>
      <c r="L36" s="18">
        <f>$H36+$J36</f>
        <v>3960</v>
      </c>
    </row>
    <row r="37" spans="1:12" x14ac:dyDescent="0.2">
      <c r="A37" s="15">
        <v>5</v>
      </c>
      <c r="B37" s="17" t="s">
        <v>62</v>
      </c>
      <c r="C37" s="15"/>
      <c r="D37" s="8"/>
      <c r="E37" s="15" t="s">
        <v>33</v>
      </c>
      <c r="F37" s="15">
        <v>1</v>
      </c>
      <c r="G37" s="16">
        <v>220</v>
      </c>
      <c r="H37" s="18">
        <f>$F37*$G37</f>
        <v>220</v>
      </c>
      <c r="I37" s="16">
        <v>880</v>
      </c>
      <c r="J37" s="18">
        <f>$F37*$I37</f>
        <v>880</v>
      </c>
      <c r="K37" s="16">
        <f>$G37+$I37</f>
        <v>1100</v>
      </c>
      <c r="L37" s="18">
        <f>$H37+$J37</f>
        <v>1100</v>
      </c>
    </row>
    <row r="38" spans="1:12" x14ac:dyDescent="0.2">
      <c r="A38" s="19"/>
      <c r="B38" s="21"/>
      <c r="C38" s="19"/>
      <c r="D38" s="22" t="s">
        <v>83</v>
      </c>
      <c r="E38" s="19"/>
      <c r="F38" s="19"/>
      <c r="G38" s="23"/>
      <c r="H38" s="20"/>
      <c r="I38" s="23"/>
      <c r="J38" s="20"/>
      <c r="K38" s="23"/>
      <c r="L38" s="20"/>
    </row>
    <row r="39" spans="1:12" x14ac:dyDescent="0.2">
      <c r="A39" s="15">
        <v>6</v>
      </c>
      <c r="B39" s="17" t="s">
        <v>7</v>
      </c>
      <c r="C39" s="15"/>
      <c r="D39" s="8"/>
      <c r="E39" s="15" t="s">
        <v>33</v>
      </c>
      <c r="F39" s="15">
        <v>1</v>
      </c>
      <c r="G39" s="16">
        <v>220</v>
      </c>
      <c r="H39" s="18">
        <f>$F39*$G39</f>
        <v>220</v>
      </c>
      <c r="I39" s="16">
        <v>880</v>
      </c>
      <c r="J39" s="18">
        <f>$F39*$I39</f>
        <v>880</v>
      </c>
      <c r="K39" s="16">
        <f>$G39+$I39</f>
        <v>1100</v>
      </c>
      <c r="L39" s="18">
        <f>$H39+$J39</f>
        <v>1100</v>
      </c>
    </row>
    <row r="40" spans="1:12" x14ac:dyDescent="0.2">
      <c r="A40" s="19"/>
      <c r="B40" s="21"/>
      <c r="C40" s="19"/>
      <c r="D40" s="22" t="s">
        <v>83</v>
      </c>
      <c r="E40" s="19"/>
      <c r="F40" s="19"/>
      <c r="G40" s="23"/>
      <c r="H40" s="20"/>
      <c r="I40" s="23"/>
      <c r="J40" s="20"/>
      <c r="K40" s="23"/>
      <c r="L40" s="20"/>
    </row>
    <row r="41" spans="1:12" x14ac:dyDescent="0.2">
      <c r="A41" s="15">
        <v>7</v>
      </c>
      <c r="B41" s="17" t="s">
        <v>8</v>
      </c>
      <c r="C41" s="15"/>
      <c r="D41" s="8"/>
      <c r="E41" s="15" t="s">
        <v>33</v>
      </c>
      <c r="F41" s="15">
        <v>1</v>
      </c>
      <c r="G41" s="16">
        <v>220</v>
      </c>
      <c r="H41" s="18">
        <f>$F41*$G41</f>
        <v>220</v>
      </c>
      <c r="I41" s="16">
        <v>880</v>
      </c>
      <c r="J41" s="18">
        <f>$F41*$I41</f>
        <v>880</v>
      </c>
      <c r="K41" s="16">
        <f>$G41+$I41</f>
        <v>1100</v>
      </c>
      <c r="L41" s="18">
        <f>$H41+$J41</f>
        <v>1100</v>
      </c>
    </row>
    <row r="42" spans="1:12" x14ac:dyDescent="0.2">
      <c r="A42" s="19"/>
      <c r="B42" s="21"/>
      <c r="C42" s="19"/>
      <c r="D42" s="22" t="s">
        <v>83</v>
      </c>
      <c r="E42" s="19"/>
      <c r="F42" s="19"/>
      <c r="G42" s="23"/>
      <c r="H42" s="20"/>
      <c r="I42" s="23"/>
      <c r="J42" s="20"/>
      <c r="K42" s="23"/>
      <c r="L42" s="20"/>
    </row>
    <row r="43" spans="1:12" x14ac:dyDescent="0.2">
      <c r="A43" s="15">
        <v>8</v>
      </c>
      <c r="B43" s="17" t="s">
        <v>9</v>
      </c>
      <c r="C43" s="15"/>
      <c r="D43" s="8"/>
      <c r="E43" s="15" t="s">
        <v>33</v>
      </c>
      <c r="F43" s="15">
        <v>1</v>
      </c>
      <c r="G43" s="16">
        <v>220</v>
      </c>
      <c r="H43" s="18">
        <f>$F43*$G43</f>
        <v>220</v>
      </c>
      <c r="I43" s="16">
        <v>880</v>
      </c>
      <c r="J43" s="18">
        <f>$F43*$I43</f>
        <v>880</v>
      </c>
      <c r="K43" s="16">
        <f>$G43+$I43</f>
        <v>1100</v>
      </c>
      <c r="L43" s="18">
        <f>$H43+$J43</f>
        <v>1100</v>
      </c>
    </row>
    <row r="44" spans="1:12" x14ac:dyDescent="0.2">
      <c r="A44" s="19"/>
      <c r="B44" s="21"/>
      <c r="C44" s="19"/>
      <c r="D44" s="22" t="s">
        <v>83</v>
      </c>
      <c r="E44" s="19"/>
      <c r="F44" s="19"/>
      <c r="G44" s="23"/>
      <c r="H44" s="20"/>
      <c r="I44" s="23"/>
      <c r="J44" s="20"/>
      <c r="K44" s="23"/>
      <c r="L44" s="20"/>
    </row>
    <row r="45" spans="1:12" x14ac:dyDescent="0.2">
      <c r="A45" s="15">
        <v>9</v>
      </c>
      <c r="B45" s="17" t="s">
        <v>63</v>
      </c>
      <c r="C45" s="15"/>
      <c r="D45" s="8"/>
      <c r="E45" s="15" t="s">
        <v>33</v>
      </c>
      <c r="F45" s="15">
        <v>1</v>
      </c>
      <c r="G45" s="16">
        <v>220</v>
      </c>
      <c r="H45" s="18">
        <f>$F45*$G45</f>
        <v>220</v>
      </c>
      <c r="I45" s="16">
        <v>880</v>
      </c>
      <c r="J45" s="18">
        <f>$F45*$I45</f>
        <v>880</v>
      </c>
      <c r="K45" s="16">
        <f>$G45+$I45</f>
        <v>1100</v>
      </c>
      <c r="L45" s="18">
        <f>$H45+$J45</f>
        <v>1100</v>
      </c>
    </row>
    <row r="46" spans="1:12" x14ac:dyDescent="0.2">
      <c r="A46" s="19"/>
      <c r="B46" s="21"/>
      <c r="C46" s="19"/>
      <c r="D46" s="22" t="s">
        <v>83</v>
      </c>
      <c r="E46" s="19"/>
      <c r="F46" s="19"/>
      <c r="G46" s="23"/>
      <c r="H46" s="20"/>
      <c r="I46" s="23"/>
      <c r="J46" s="20"/>
      <c r="K46" s="23"/>
      <c r="L46" s="20"/>
    </row>
    <row r="47" spans="1:12" x14ac:dyDescent="0.2">
      <c r="A47" s="15">
        <v>10</v>
      </c>
      <c r="B47" s="17" t="s">
        <v>64</v>
      </c>
      <c r="C47" s="15"/>
      <c r="D47" s="8"/>
      <c r="E47" s="15" t="s">
        <v>33</v>
      </c>
      <c r="F47" s="15">
        <v>1</v>
      </c>
      <c r="G47" s="16">
        <v>220</v>
      </c>
      <c r="H47" s="18">
        <f>$F47*$G47</f>
        <v>220</v>
      </c>
      <c r="I47" s="16">
        <v>880</v>
      </c>
      <c r="J47" s="18">
        <f>$F47*$I47</f>
        <v>880</v>
      </c>
      <c r="K47" s="16">
        <f>$G47+$I47</f>
        <v>1100</v>
      </c>
      <c r="L47" s="18">
        <f>$H47+$J47</f>
        <v>1100</v>
      </c>
    </row>
    <row r="48" spans="1:12" x14ac:dyDescent="0.2">
      <c r="A48" s="19"/>
      <c r="B48" s="21"/>
      <c r="C48" s="19"/>
      <c r="D48" s="22" t="s">
        <v>83</v>
      </c>
      <c r="E48" s="19"/>
      <c r="F48" s="19"/>
      <c r="G48" s="23"/>
      <c r="H48" s="20"/>
      <c r="I48" s="23"/>
      <c r="J48" s="20"/>
      <c r="K48" s="23"/>
      <c r="L48" s="20"/>
    </row>
    <row r="49" spans="1:12" x14ac:dyDescent="0.2">
      <c r="A49" s="15">
        <v>11</v>
      </c>
      <c r="B49" s="17" t="s">
        <v>65</v>
      </c>
      <c r="C49" s="15"/>
      <c r="D49" s="8"/>
      <c r="E49" s="15" t="s">
        <v>33</v>
      </c>
      <c r="F49" s="15">
        <v>1</v>
      </c>
      <c r="G49" s="16">
        <v>0</v>
      </c>
      <c r="H49" s="18">
        <f>$F49*$G49</f>
        <v>0</v>
      </c>
      <c r="I49" s="16">
        <v>3470</v>
      </c>
      <c r="J49" s="18">
        <f>$F49*$I49</f>
        <v>3470</v>
      </c>
      <c r="K49" s="16">
        <f>$G49+$I49</f>
        <v>3470</v>
      </c>
      <c r="L49" s="18">
        <f>$H49+$J49</f>
        <v>3470</v>
      </c>
    </row>
    <row r="50" spans="1:12" x14ac:dyDescent="0.2">
      <c r="B50" s="9">
        <v>3</v>
      </c>
      <c r="C50" s="9" t="s">
        <v>6</v>
      </c>
      <c r="D50" s="7" t="s">
        <v>66</v>
      </c>
    </row>
    <row r="51" spans="1:12" x14ac:dyDescent="0.2">
      <c r="A51" s="15">
        <v>12</v>
      </c>
      <c r="B51" s="17" t="s">
        <v>11</v>
      </c>
      <c r="C51" s="15"/>
      <c r="D51" s="8"/>
      <c r="E51" s="15" t="s">
        <v>33</v>
      </c>
      <c r="F51" s="15">
        <v>1</v>
      </c>
      <c r="G51" s="16">
        <v>9680</v>
      </c>
      <c r="H51" s="18">
        <f>$F51*$G51</f>
        <v>9680</v>
      </c>
      <c r="I51" s="16">
        <v>0</v>
      </c>
      <c r="J51" s="18">
        <f>$F51*$I51</f>
        <v>0</v>
      </c>
      <c r="K51" s="16">
        <f>$G51+$I51</f>
        <v>9680</v>
      </c>
      <c r="L51" s="18">
        <f>$H51+$J51</f>
        <v>9680</v>
      </c>
    </row>
    <row r="52" spans="1:12" x14ac:dyDescent="0.2">
      <c r="D52" s="7" t="s">
        <v>12</v>
      </c>
    </row>
    <row r="53" spans="1:12" x14ac:dyDescent="0.2">
      <c r="B53" s="9">
        <v>1</v>
      </c>
      <c r="C53" s="9" t="s">
        <v>6</v>
      </c>
      <c r="D53" s="7" t="s">
        <v>11</v>
      </c>
    </row>
    <row r="54" spans="1:12" x14ac:dyDescent="0.2">
      <c r="A54" s="15">
        <v>13</v>
      </c>
      <c r="B54" s="17" t="s">
        <v>67</v>
      </c>
      <c r="C54" s="15"/>
      <c r="D54" s="8"/>
      <c r="E54" s="15" t="s">
        <v>33</v>
      </c>
      <c r="F54" s="15">
        <v>1</v>
      </c>
      <c r="G54" s="16">
        <v>2420</v>
      </c>
      <c r="H54" s="18">
        <f>$F54*$G54</f>
        <v>2420</v>
      </c>
      <c r="I54" s="16">
        <v>0</v>
      </c>
      <c r="J54" s="18">
        <f>$F54*$I54</f>
        <v>0</v>
      </c>
      <c r="K54" s="16">
        <f>$G54+$I54</f>
        <v>2420</v>
      </c>
      <c r="L54" s="18">
        <f>$H54+$J54</f>
        <v>2420</v>
      </c>
    </row>
    <row r="55" spans="1:12" ht="25.5" x14ac:dyDescent="0.2">
      <c r="D55" s="7" t="s">
        <v>13</v>
      </c>
    </row>
    <row r="56" spans="1:12" x14ac:dyDescent="0.2">
      <c r="B56" s="9">
        <v>1</v>
      </c>
      <c r="C56" s="9" t="s">
        <v>6</v>
      </c>
      <c r="D56" s="7" t="s">
        <v>67</v>
      </c>
    </row>
    <row r="57" spans="1:12" x14ac:dyDescent="0.2">
      <c r="A57" s="15">
        <v>14</v>
      </c>
      <c r="B57" s="17" t="s">
        <v>14</v>
      </c>
      <c r="C57" s="15"/>
      <c r="D57" s="8"/>
      <c r="E57" s="15" t="s">
        <v>33</v>
      </c>
      <c r="F57" s="15">
        <v>1</v>
      </c>
      <c r="G57" s="16">
        <v>0</v>
      </c>
      <c r="H57" s="18">
        <f>$F57*$G57</f>
        <v>0</v>
      </c>
      <c r="I57" s="16">
        <v>4950</v>
      </c>
      <c r="J57" s="18">
        <f>$F57*$I57</f>
        <v>4950</v>
      </c>
      <c r="K57" s="16">
        <f>$G57+$I57</f>
        <v>4950</v>
      </c>
      <c r="L57" s="18">
        <f>$H57+$J57</f>
        <v>4950</v>
      </c>
    </row>
    <row r="58" spans="1:12" x14ac:dyDescent="0.2">
      <c r="B58" s="9">
        <v>1</v>
      </c>
      <c r="C58" s="9" t="s">
        <v>6</v>
      </c>
      <c r="D58" s="7" t="s">
        <v>14</v>
      </c>
    </row>
    <row r="59" spans="1:12" x14ac:dyDescent="0.2">
      <c r="A59" s="15">
        <v>15</v>
      </c>
      <c r="B59" s="17" t="s">
        <v>15</v>
      </c>
      <c r="C59" s="15"/>
      <c r="D59" s="8"/>
      <c r="E59" s="15" t="s">
        <v>33</v>
      </c>
      <c r="F59" s="15">
        <v>1</v>
      </c>
      <c r="G59" s="16">
        <v>7870</v>
      </c>
      <c r="H59" s="18">
        <f>$F59*$G59</f>
        <v>7870</v>
      </c>
      <c r="I59" s="16">
        <v>0</v>
      </c>
      <c r="J59" s="18">
        <f>$F59*$I59</f>
        <v>0</v>
      </c>
      <c r="K59" s="16">
        <f>$G59+$I59</f>
        <v>7870</v>
      </c>
      <c r="L59" s="18">
        <f>$H59+$J59</f>
        <v>7870</v>
      </c>
    </row>
    <row r="60" spans="1:12" ht="25.5" x14ac:dyDescent="0.2">
      <c r="B60" s="9">
        <v>1</v>
      </c>
      <c r="C60" s="9" t="s">
        <v>6</v>
      </c>
      <c r="D60" s="7" t="s">
        <v>16</v>
      </c>
    </row>
    <row r="61" spans="1:12" x14ac:dyDescent="0.2">
      <c r="A61" s="15">
        <v>16</v>
      </c>
      <c r="B61" s="17" t="s">
        <v>17</v>
      </c>
      <c r="C61" s="15"/>
      <c r="D61" s="8"/>
      <c r="E61" s="15" t="s">
        <v>33</v>
      </c>
      <c r="F61" s="15">
        <v>1</v>
      </c>
      <c r="G61" s="16">
        <v>3030</v>
      </c>
      <c r="H61" s="18">
        <f>$F61*$G61</f>
        <v>3030</v>
      </c>
      <c r="I61" s="16">
        <v>0</v>
      </c>
      <c r="J61" s="18">
        <f>$F61*$I61</f>
        <v>0</v>
      </c>
      <c r="K61" s="16">
        <f>$G61+$I61</f>
        <v>3030</v>
      </c>
      <c r="L61" s="18">
        <f>$H61+$J61</f>
        <v>3030</v>
      </c>
    </row>
    <row r="62" spans="1:12" x14ac:dyDescent="0.2">
      <c r="D62" s="7" t="s">
        <v>18</v>
      </c>
    </row>
    <row r="63" spans="1:12" x14ac:dyDescent="0.2">
      <c r="D63" s="7" t="s">
        <v>19</v>
      </c>
    </row>
    <row r="64" spans="1:12" x14ac:dyDescent="0.2">
      <c r="B64" s="9">
        <v>1</v>
      </c>
      <c r="C64" s="9" t="s">
        <v>6</v>
      </c>
      <c r="D64" s="7" t="s">
        <v>20</v>
      </c>
    </row>
    <row r="65" spans="1:12" x14ac:dyDescent="0.2">
      <c r="A65" s="15">
        <v>17</v>
      </c>
      <c r="B65" s="17" t="s">
        <v>21</v>
      </c>
      <c r="C65" s="15"/>
      <c r="D65" s="8"/>
      <c r="E65" s="15" t="s">
        <v>33</v>
      </c>
      <c r="F65" s="15">
        <v>1</v>
      </c>
      <c r="G65" s="16">
        <v>380</v>
      </c>
      <c r="H65" s="18">
        <f>$F65*$G65</f>
        <v>380</v>
      </c>
      <c r="I65" s="16">
        <v>370</v>
      </c>
      <c r="J65" s="18">
        <f>$F65*$I65</f>
        <v>370</v>
      </c>
      <c r="K65" s="16">
        <f>$G65+$I65</f>
        <v>750</v>
      </c>
      <c r="L65" s="18">
        <f>$H65+$J65</f>
        <v>750</v>
      </c>
    </row>
    <row r="66" spans="1:12" x14ac:dyDescent="0.2">
      <c r="D66" s="7" t="s">
        <v>18</v>
      </c>
    </row>
    <row r="67" spans="1:12" x14ac:dyDescent="0.2">
      <c r="D67" s="7" t="s">
        <v>22</v>
      </c>
    </row>
    <row r="68" spans="1:12" x14ac:dyDescent="0.2">
      <c r="D68" s="7" t="s">
        <v>23</v>
      </c>
    </row>
    <row r="69" spans="1:12" x14ac:dyDescent="0.2">
      <c r="D69" s="7" t="s">
        <v>24</v>
      </c>
    </row>
    <row r="70" spans="1:12" x14ac:dyDescent="0.2">
      <c r="D70" s="7" t="s">
        <v>25</v>
      </c>
    </row>
    <row r="71" spans="1:12" x14ac:dyDescent="0.2">
      <c r="A71" s="15">
        <v>18</v>
      </c>
      <c r="B71" s="17" t="s">
        <v>26</v>
      </c>
      <c r="C71" s="15"/>
      <c r="D71" s="8"/>
      <c r="E71" s="15" t="s">
        <v>33</v>
      </c>
      <c r="F71" s="15">
        <v>1</v>
      </c>
      <c r="G71" s="16">
        <v>1267</v>
      </c>
      <c r="H71" s="18">
        <f>$F71*$G71</f>
        <v>1267</v>
      </c>
      <c r="I71" s="16">
        <v>4570</v>
      </c>
      <c r="J71" s="18">
        <f>$F71*$I71</f>
        <v>4570</v>
      </c>
      <c r="K71" s="16">
        <f>$G71+$I71</f>
        <v>5837</v>
      </c>
      <c r="L71" s="18">
        <f>$H71+$J71</f>
        <v>5837</v>
      </c>
    </row>
    <row r="72" spans="1:12" x14ac:dyDescent="0.2">
      <c r="D72" s="7" t="s">
        <v>18</v>
      </c>
    </row>
    <row r="73" spans="1:12" ht="13.5" thickBot="1" x14ac:dyDescent="0.25">
      <c r="D73" s="7" t="s">
        <v>27</v>
      </c>
    </row>
    <row r="74" spans="1:12" ht="15" x14ac:dyDescent="0.2">
      <c r="A74" s="30"/>
      <c r="B74" s="31" t="s">
        <v>4</v>
      </c>
      <c r="C74" s="30"/>
      <c r="D74" s="32"/>
      <c r="E74" s="30"/>
      <c r="F74" s="30"/>
      <c r="G74" s="33"/>
      <c r="H74" s="33">
        <f>SUM(H75:H97)</f>
        <v>35705</v>
      </c>
      <c r="I74" s="33"/>
      <c r="J74" s="33">
        <f>SUM(J75:J97)</f>
        <v>34420</v>
      </c>
      <c r="K74" s="33"/>
      <c r="L74" s="33">
        <f>SUM(L75:L97)</f>
        <v>70125</v>
      </c>
    </row>
    <row r="75" spans="1:12" x14ac:dyDescent="0.2">
      <c r="A75" s="15">
        <v>19</v>
      </c>
      <c r="B75" s="17" t="s">
        <v>69</v>
      </c>
      <c r="C75" s="15"/>
      <c r="D75" s="8"/>
      <c r="E75" s="15" t="s">
        <v>5</v>
      </c>
      <c r="F75" s="15">
        <v>150</v>
      </c>
      <c r="G75" s="16">
        <v>70</v>
      </c>
      <c r="H75" s="18">
        <f>$F75*$G75</f>
        <v>10500</v>
      </c>
      <c r="I75" s="16">
        <v>50</v>
      </c>
      <c r="J75" s="18">
        <f>$F75*$I75</f>
        <v>7500</v>
      </c>
      <c r="K75" s="16">
        <f>$G75+$I75</f>
        <v>120</v>
      </c>
      <c r="L75" s="18">
        <f>$H75+$J75</f>
        <v>18000</v>
      </c>
    </row>
    <row r="76" spans="1:12" x14ac:dyDescent="0.2">
      <c r="A76" s="19"/>
      <c r="B76" s="21"/>
      <c r="C76" s="19"/>
      <c r="D76" s="22" t="s">
        <v>86</v>
      </c>
      <c r="E76" s="19"/>
      <c r="F76" s="19"/>
      <c r="G76" s="23"/>
      <c r="H76" s="20"/>
      <c r="I76" s="23"/>
      <c r="J76" s="20"/>
      <c r="K76" s="23"/>
      <c r="L76" s="20"/>
    </row>
    <row r="77" spans="1:12" x14ac:dyDescent="0.2">
      <c r="A77" s="15">
        <v>20</v>
      </c>
      <c r="B77" s="17" t="s">
        <v>70</v>
      </c>
      <c r="C77" s="15"/>
      <c r="D77" s="8"/>
      <c r="E77" s="15" t="s">
        <v>5</v>
      </c>
      <c r="F77" s="15">
        <v>55</v>
      </c>
      <c r="G77" s="16">
        <v>83</v>
      </c>
      <c r="H77" s="18">
        <f>$F77*$G77</f>
        <v>4565</v>
      </c>
      <c r="I77" s="16">
        <v>43</v>
      </c>
      <c r="J77" s="18">
        <f>$F77*$I77</f>
        <v>2365</v>
      </c>
      <c r="K77" s="16">
        <f>$G77+$I77</f>
        <v>126</v>
      </c>
      <c r="L77" s="18">
        <f>$H77+$J77</f>
        <v>6930</v>
      </c>
    </row>
    <row r="78" spans="1:12" x14ac:dyDescent="0.2">
      <c r="A78" s="19"/>
      <c r="B78" s="21"/>
      <c r="C78" s="19"/>
      <c r="D78" s="22" t="s">
        <v>86</v>
      </c>
      <c r="E78" s="19"/>
      <c r="F78" s="19"/>
      <c r="G78" s="23"/>
      <c r="H78" s="20"/>
      <c r="I78" s="23"/>
      <c r="J78" s="20"/>
      <c r="K78" s="23"/>
      <c r="L78" s="20"/>
    </row>
    <row r="79" spans="1:12" x14ac:dyDescent="0.2">
      <c r="A79" s="15">
        <v>21</v>
      </c>
      <c r="B79" s="17" t="s">
        <v>68</v>
      </c>
      <c r="C79" s="15"/>
      <c r="D79" s="8"/>
      <c r="E79" s="15" t="s">
        <v>5</v>
      </c>
      <c r="F79" s="15">
        <v>170</v>
      </c>
      <c r="G79" s="16">
        <v>39</v>
      </c>
      <c r="H79" s="18">
        <f>$F79*$G79</f>
        <v>6630</v>
      </c>
      <c r="I79" s="16">
        <v>29</v>
      </c>
      <c r="J79" s="18">
        <f>$F79*$I79</f>
        <v>4930</v>
      </c>
      <c r="K79" s="16">
        <f>$G79+$I79</f>
        <v>68</v>
      </c>
      <c r="L79" s="18">
        <f>$H79+$J79</f>
        <v>11560</v>
      </c>
    </row>
    <row r="80" spans="1:12" x14ac:dyDescent="0.2">
      <c r="A80" s="19"/>
      <c r="B80" s="21"/>
      <c r="C80" s="19"/>
      <c r="D80" s="22" t="s">
        <v>86</v>
      </c>
      <c r="E80" s="19"/>
      <c r="F80" s="19"/>
      <c r="G80" s="23"/>
      <c r="H80" s="20"/>
      <c r="I80" s="23"/>
      <c r="J80" s="20"/>
      <c r="K80" s="23"/>
      <c r="L80" s="20"/>
    </row>
    <row r="81" spans="1:12" x14ac:dyDescent="0.2">
      <c r="A81" s="15">
        <v>22</v>
      </c>
      <c r="B81" s="17" t="s">
        <v>71</v>
      </c>
      <c r="C81" s="15"/>
      <c r="D81" s="8"/>
      <c r="E81" s="15" t="s">
        <v>5</v>
      </c>
      <c r="F81" s="15">
        <v>95</v>
      </c>
      <c r="G81" s="16">
        <v>64</v>
      </c>
      <c r="H81" s="18">
        <f>$F81*$G81</f>
        <v>6080</v>
      </c>
      <c r="I81" s="16">
        <v>35</v>
      </c>
      <c r="J81" s="18">
        <f>$F81*$I81</f>
        <v>3325</v>
      </c>
      <c r="K81" s="16">
        <f>$G81+$I81</f>
        <v>99</v>
      </c>
      <c r="L81" s="18">
        <f>$H81+$J81</f>
        <v>9405</v>
      </c>
    </row>
    <row r="82" spans="1:12" x14ac:dyDescent="0.2">
      <c r="A82" s="19"/>
      <c r="B82" s="21"/>
      <c r="C82" s="19"/>
      <c r="D82" s="22" t="s">
        <v>86</v>
      </c>
      <c r="E82" s="19"/>
      <c r="F82" s="19"/>
      <c r="G82" s="23"/>
      <c r="H82" s="20"/>
      <c r="I82" s="23"/>
      <c r="J82" s="20"/>
      <c r="K82" s="23"/>
      <c r="L82" s="20"/>
    </row>
    <row r="83" spans="1:12" x14ac:dyDescent="0.2">
      <c r="A83" s="15">
        <v>23</v>
      </c>
      <c r="B83" s="17" t="s">
        <v>72</v>
      </c>
      <c r="C83" s="15"/>
      <c r="D83" s="8"/>
      <c r="E83" s="15" t="s">
        <v>5</v>
      </c>
      <c r="F83" s="15">
        <v>10</v>
      </c>
      <c r="G83" s="16">
        <v>24</v>
      </c>
      <c r="H83" s="18">
        <f>$F83*$G83</f>
        <v>240</v>
      </c>
      <c r="I83" s="16">
        <v>29</v>
      </c>
      <c r="J83" s="18">
        <f>$F83*$I83</f>
        <v>290</v>
      </c>
      <c r="K83" s="16">
        <f>$G83+$I83</f>
        <v>53</v>
      </c>
      <c r="L83" s="18">
        <f>$H83+$J83</f>
        <v>530</v>
      </c>
    </row>
    <row r="84" spans="1:12" x14ac:dyDescent="0.2">
      <c r="A84" s="19"/>
      <c r="B84" s="21"/>
      <c r="C84" s="19"/>
      <c r="D84" s="22" t="s">
        <v>86</v>
      </c>
      <c r="E84" s="19"/>
      <c r="F84" s="19"/>
      <c r="G84" s="23"/>
      <c r="H84" s="20"/>
      <c r="I84" s="23"/>
      <c r="J84" s="20"/>
      <c r="K84" s="23"/>
      <c r="L84" s="20"/>
    </row>
    <row r="85" spans="1:12" x14ac:dyDescent="0.2">
      <c r="A85" s="15">
        <v>24</v>
      </c>
      <c r="B85" s="17" t="s">
        <v>10</v>
      </c>
      <c r="C85" s="15"/>
      <c r="D85" s="8"/>
      <c r="E85" s="15" t="s">
        <v>33</v>
      </c>
      <c r="F85" s="15">
        <v>1</v>
      </c>
      <c r="G85" s="16">
        <v>5660</v>
      </c>
      <c r="H85" s="18">
        <f>$F85*$G85</f>
        <v>5660</v>
      </c>
      <c r="I85" s="16">
        <v>6810</v>
      </c>
      <c r="J85" s="18">
        <f>$F85*$I85</f>
        <v>6810</v>
      </c>
      <c r="K85" s="16">
        <f>$G85+$I85</f>
        <v>12470</v>
      </c>
      <c r="L85" s="18">
        <f>$H85+$J85</f>
        <v>12470</v>
      </c>
    </row>
    <row r="86" spans="1:12" ht="102" x14ac:dyDescent="0.2">
      <c r="B86" s="25"/>
      <c r="D86" s="7" t="s">
        <v>85</v>
      </c>
      <c r="H86" s="24"/>
      <c r="J86" s="24"/>
      <c r="L86" s="24"/>
    </row>
    <row r="87" spans="1:12" x14ac:dyDescent="0.2">
      <c r="B87" s="9">
        <v>1</v>
      </c>
      <c r="C87" s="9" t="s">
        <v>33</v>
      </c>
      <c r="D87" s="7" t="s">
        <v>74</v>
      </c>
    </row>
    <row r="88" spans="1:12" x14ac:dyDescent="0.2">
      <c r="B88" s="9">
        <v>1</v>
      </c>
      <c r="C88" s="9" t="s">
        <v>33</v>
      </c>
      <c r="D88" s="7" t="s">
        <v>73</v>
      </c>
    </row>
    <row r="89" spans="1:12" x14ac:dyDescent="0.2">
      <c r="A89" s="15">
        <v>25</v>
      </c>
      <c r="B89" s="17" t="s">
        <v>21</v>
      </c>
      <c r="C89" s="15"/>
      <c r="D89" s="8"/>
      <c r="E89" s="15" t="s">
        <v>33</v>
      </c>
      <c r="F89" s="15">
        <v>1</v>
      </c>
      <c r="G89" s="16">
        <v>1680</v>
      </c>
      <c r="H89" s="18">
        <f>$F89*$G89</f>
        <v>1680</v>
      </c>
      <c r="I89" s="16">
        <v>1260</v>
      </c>
      <c r="J89" s="18">
        <f>$F89*$I89</f>
        <v>1260</v>
      </c>
      <c r="K89" s="16">
        <f>$G89+$I89</f>
        <v>2940</v>
      </c>
      <c r="L89" s="18">
        <f>$H89+$J89</f>
        <v>2940</v>
      </c>
    </row>
    <row r="90" spans="1:12" x14ac:dyDescent="0.2">
      <c r="D90" s="7" t="s">
        <v>18</v>
      </c>
    </row>
    <row r="91" spans="1:12" x14ac:dyDescent="0.2">
      <c r="D91" s="7" t="s">
        <v>22</v>
      </c>
    </row>
    <row r="92" spans="1:12" x14ac:dyDescent="0.2">
      <c r="D92" s="7" t="s">
        <v>23</v>
      </c>
    </row>
    <row r="93" spans="1:12" x14ac:dyDescent="0.2">
      <c r="D93" s="7" t="s">
        <v>24</v>
      </c>
    </row>
    <row r="94" spans="1:12" x14ac:dyDescent="0.2">
      <c r="D94" s="7" t="s">
        <v>25</v>
      </c>
    </row>
    <row r="95" spans="1:12" x14ac:dyDescent="0.2">
      <c r="A95" s="15">
        <v>26</v>
      </c>
      <c r="B95" s="17" t="s">
        <v>28</v>
      </c>
      <c r="C95" s="15"/>
      <c r="D95" s="8"/>
      <c r="E95" s="15" t="s">
        <v>33</v>
      </c>
      <c r="F95" s="15">
        <v>1</v>
      </c>
      <c r="G95" s="16">
        <v>350</v>
      </c>
      <c r="H95" s="18">
        <f>$F95*$G95</f>
        <v>350</v>
      </c>
      <c r="I95" s="16">
        <v>7940</v>
      </c>
      <c r="J95" s="18">
        <f>$F95*$I95</f>
        <v>7940</v>
      </c>
      <c r="K95" s="16">
        <f>$G95+$I95</f>
        <v>8290</v>
      </c>
      <c r="L95" s="18">
        <f>$H95+$J95</f>
        <v>8290</v>
      </c>
    </row>
    <row r="96" spans="1:12" x14ac:dyDescent="0.2">
      <c r="D96" s="7" t="s">
        <v>18</v>
      </c>
    </row>
    <row r="97" spans="1:12" ht="13.5" thickBot="1" x14ac:dyDescent="0.25">
      <c r="D97" s="7" t="s">
        <v>27</v>
      </c>
    </row>
    <row r="98" spans="1:12" ht="15" x14ac:dyDescent="0.2">
      <c r="A98" s="30"/>
      <c r="B98" s="31" t="s">
        <v>29</v>
      </c>
      <c r="C98" s="30"/>
      <c r="D98" s="32"/>
      <c r="E98" s="30"/>
      <c r="F98" s="30"/>
      <c r="G98" s="33"/>
      <c r="H98" s="33">
        <f>SUM(H99:H113)</f>
        <v>110560</v>
      </c>
      <c r="I98" s="33"/>
      <c r="J98" s="33">
        <f>SUM(J99:J113)</f>
        <v>12450</v>
      </c>
      <c r="K98" s="33"/>
      <c r="L98" s="33">
        <f>SUM(L99:L113)</f>
        <v>123010</v>
      </c>
    </row>
    <row r="99" spans="1:12" x14ac:dyDescent="0.2">
      <c r="A99" s="15">
        <v>27</v>
      </c>
      <c r="B99" s="17" t="s">
        <v>75</v>
      </c>
      <c r="C99" s="15"/>
      <c r="D99" s="8"/>
      <c r="E99" s="15" t="s">
        <v>33</v>
      </c>
      <c r="F99" s="15">
        <v>1</v>
      </c>
      <c r="G99" s="16">
        <v>0</v>
      </c>
      <c r="H99" s="18">
        <f>$F99*$G99</f>
        <v>0</v>
      </c>
      <c r="I99" s="16">
        <v>1400</v>
      </c>
      <c r="J99" s="18">
        <f>$F99*$I99</f>
        <v>1400</v>
      </c>
      <c r="K99" s="16">
        <f>$G99+$I99</f>
        <v>1400</v>
      </c>
      <c r="L99" s="18">
        <f>$H99+$J99</f>
        <v>1400</v>
      </c>
    </row>
    <row r="100" spans="1:12" x14ac:dyDescent="0.2">
      <c r="D100" s="7" t="s">
        <v>18</v>
      </c>
    </row>
    <row r="101" spans="1:12" x14ac:dyDescent="0.2">
      <c r="B101" s="9">
        <v>1</v>
      </c>
      <c r="C101" s="9" t="s">
        <v>33</v>
      </c>
      <c r="D101" s="7" t="s">
        <v>76</v>
      </c>
    </row>
    <row r="102" spans="1:12" x14ac:dyDescent="0.2">
      <c r="A102" s="15">
        <v>28</v>
      </c>
      <c r="B102" s="17" t="s">
        <v>30</v>
      </c>
      <c r="C102" s="15"/>
      <c r="D102" s="8"/>
      <c r="E102" s="15" t="s">
        <v>33</v>
      </c>
      <c r="F102" s="15">
        <v>1</v>
      </c>
      <c r="G102" s="16">
        <v>82730</v>
      </c>
      <c r="H102" s="18">
        <f>$F102*$G102</f>
        <v>82730</v>
      </c>
      <c r="I102" s="16">
        <v>0</v>
      </c>
      <c r="J102" s="18">
        <f>$F102*$I102</f>
        <v>0</v>
      </c>
      <c r="K102" s="16">
        <f>$G102+$I102</f>
        <v>82730</v>
      </c>
      <c r="L102" s="18">
        <f>$H102+$J102</f>
        <v>82730</v>
      </c>
    </row>
    <row r="103" spans="1:12" x14ac:dyDescent="0.2">
      <c r="B103" s="9">
        <v>1</v>
      </c>
      <c r="C103" s="9" t="s">
        <v>6</v>
      </c>
      <c r="D103" s="7" t="s">
        <v>77</v>
      </c>
    </row>
    <row r="104" spans="1:12" ht="25.5" x14ac:dyDescent="0.2">
      <c r="B104" s="9">
        <v>1</v>
      </c>
      <c r="C104" s="9" t="s">
        <v>6</v>
      </c>
      <c r="D104" s="7" t="s">
        <v>78</v>
      </c>
    </row>
    <row r="105" spans="1:12" x14ac:dyDescent="0.2">
      <c r="B105" s="9">
        <v>1</v>
      </c>
      <c r="C105" s="9" t="s">
        <v>6</v>
      </c>
      <c r="D105" s="7" t="s">
        <v>79</v>
      </c>
    </row>
    <row r="106" spans="1:12" x14ac:dyDescent="0.2">
      <c r="A106" s="15">
        <v>29</v>
      </c>
      <c r="B106" s="17" t="s">
        <v>80</v>
      </c>
      <c r="C106" s="15"/>
      <c r="D106" s="8"/>
      <c r="E106" s="15" t="s">
        <v>33</v>
      </c>
      <c r="F106" s="15">
        <v>1</v>
      </c>
      <c r="G106" s="16">
        <v>24640</v>
      </c>
      <c r="H106" s="18">
        <f>$F106*$G106</f>
        <v>24640</v>
      </c>
      <c r="I106" s="16">
        <v>0</v>
      </c>
      <c r="J106" s="18">
        <f>$F106*$I106</f>
        <v>0</v>
      </c>
      <c r="K106" s="16">
        <f>$G106+$I106</f>
        <v>24640</v>
      </c>
      <c r="L106" s="18">
        <f>$H106+$J106</f>
        <v>24640</v>
      </c>
    </row>
    <row r="107" spans="1:12" x14ac:dyDescent="0.2">
      <c r="B107" s="9">
        <v>1</v>
      </c>
      <c r="C107" s="9" t="s">
        <v>6</v>
      </c>
      <c r="D107" s="7" t="s">
        <v>81</v>
      </c>
    </row>
    <row r="108" spans="1:12" x14ac:dyDescent="0.2">
      <c r="B108" s="9">
        <v>1</v>
      </c>
      <c r="C108" s="9" t="s">
        <v>6</v>
      </c>
      <c r="D108" s="7" t="s">
        <v>31</v>
      </c>
    </row>
    <row r="109" spans="1:12" x14ac:dyDescent="0.2">
      <c r="A109" s="15">
        <v>30</v>
      </c>
      <c r="B109" s="17" t="s">
        <v>82</v>
      </c>
      <c r="C109" s="15"/>
      <c r="D109" s="8"/>
      <c r="E109" s="15" t="s">
        <v>33</v>
      </c>
      <c r="F109" s="15">
        <v>1</v>
      </c>
      <c r="G109" s="16">
        <v>3080</v>
      </c>
      <c r="H109" s="18">
        <f>$F109*$G109</f>
        <v>3080</v>
      </c>
      <c r="I109" s="16">
        <v>0</v>
      </c>
      <c r="J109" s="18">
        <f>$F109*$I109</f>
        <v>0</v>
      </c>
      <c r="K109" s="16">
        <f>$G109+$I109</f>
        <v>3080</v>
      </c>
      <c r="L109" s="18">
        <f>$H109+$J109</f>
        <v>3080</v>
      </c>
    </row>
    <row r="110" spans="1:12" x14ac:dyDescent="0.2">
      <c r="B110" s="9">
        <v>1</v>
      </c>
      <c r="C110" s="9" t="s">
        <v>6</v>
      </c>
      <c r="D110" s="7" t="s">
        <v>32</v>
      </c>
    </row>
    <row r="111" spans="1:12" x14ac:dyDescent="0.2">
      <c r="A111" s="15">
        <v>31</v>
      </c>
      <c r="B111" s="17" t="s">
        <v>34</v>
      </c>
      <c r="C111" s="15"/>
      <c r="D111" s="8"/>
      <c r="E111" s="15" t="s">
        <v>33</v>
      </c>
      <c r="F111" s="15">
        <v>1</v>
      </c>
      <c r="G111" s="16">
        <v>110</v>
      </c>
      <c r="H111" s="18">
        <f>$F111*$G111</f>
        <v>110</v>
      </c>
      <c r="I111" s="16">
        <v>11050</v>
      </c>
      <c r="J111" s="18">
        <f>$F111*$I111</f>
        <v>11050</v>
      </c>
      <c r="K111" s="16">
        <f>$G111+$I111</f>
        <v>11160</v>
      </c>
      <c r="L111" s="18">
        <f>$H111+$J111</f>
        <v>11160</v>
      </c>
    </row>
    <row r="112" spans="1:12" x14ac:dyDescent="0.2">
      <c r="D112" s="7" t="s">
        <v>18</v>
      </c>
    </row>
    <row r="113" spans="4:4" x14ac:dyDescent="0.2">
      <c r="D113" s="7" t="s">
        <v>35</v>
      </c>
    </row>
  </sheetData>
  <customSheetViews>
    <customSheetView guid="{2A808EAD-FA36-44FB-8007-EFE3DB5AD3A4}" scale="85" showPageBreaks="1" fitToPage="1" printArea="1" hiddenColumns="1">
      <pane ySplit="6" topLeftCell="A7" activePane="bottomLeft" state="frozen"/>
      <selection pane="bottomLeft" activeCell="A7" sqref="A7"/>
      <pageMargins left="0.39370078740157483" right="0.39370078740157483" top="0.78740157480314965" bottom="0.39370078740157483" header="0.39370078740157483" footer="0.19685039370078741"/>
      <printOptions gridLines="1"/>
      <pageSetup paperSize="9" scale="75" fitToHeight="50" orientation="landscape" horizontalDpi="300" r:id="rId1"/>
      <headerFooter alignWithMargins="0">
        <oddHeader>&amp;CČOV Úsov&amp;R25-12178-05</oddHeader>
        <oddFooter>&amp;L&amp;8&amp;F/&amp;A&amp;C&amp;8&amp;D / &amp;T&amp;R&amp;8&amp;P/&amp;N</oddFooter>
      </headerFooter>
    </customSheetView>
    <customSheetView guid="{536AFBBD-8F7F-4734-985A-8BF74D4A90C3}" scale="85" showPageBreaks="1" fitToPage="1" printArea="1">
      <pane ySplit="6" topLeftCell="A7" activePane="bottomLeft" state="frozen"/>
      <selection pane="bottomLeft" activeCell="A7" sqref="A7"/>
      <pageMargins left="0.39370078740157483" right="0.39370078740157483" top="0.78740157480314965" bottom="0.39370078740157483" header="0.39370078740157483" footer="0.19685039370078741"/>
      <printOptions gridLines="1"/>
      <pageSetup paperSize="9" scale="71" fitToHeight="50" orientation="landscape" horizontalDpi="300" r:id="rId2"/>
      <headerFooter alignWithMargins="0">
        <oddHeader>&amp;CČOV Úsov&amp;R25-12178-05</oddHeader>
        <oddFooter>&amp;L&amp;8&amp;F/&amp;A&amp;C&amp;8&amp;D / &amp;T&amp;R&amp;8&amp;P/&amp;N</oddFooter>
      </headerFooter>
    </customSheetView>
  </customSheetViews>
  <mergeCells count="4">
    <mergeCell ref="B1:D1"/>
    <mergeCell ref="B2:D2"/>
    <mergeCell ref="B3:D3"/>
    <mergeCell ref="B4:D4"/>
  </mergeCells>
  <printOptions gridLines="1"/>
  <pageMargins left="0.39370078740157483" right="0.39370078740157483" top="0.78740157480314965" bottom="0.39370078740157483" header="0.39370078740157483" footer="0.19685039370078741"/>
  <pageSetup paperSize="9" scale="89" fitToHeight="50" orientation="landscape" horizontalDpi="300" r:id="rId3"/>
  <headerFooter alignWithMargins="0">
    <oddHeader>&amp;CČOV Úsov</oddHeader>
    <oddFooter>&amp;R&amp;8&amp;P/&amp;N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999-01</vt:lpstr>
      <vt:lpstr>'999-01'!Názvy_tisku</vt:lpstr>
      <vt:lpstr>'999-01'!Oblast_tisku</vt:lpstr>
    </vt:vector>
  </TitlesOfParts>
  <Company>GDF spol. s r.o., Oskava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Filip</dc:creator>
  <cp:lastModifiedBy>Miroslav Filip</cp:lastModifiedBy>
  <cp:lastPrinted>2007-07-11T07:01:15Z</cp:lastPrinted>
  <dcterms:created xsi:type="dcterms:W3CDTF">2006-03-13T14:25:24Z</dcterms:created>
  <dcterms:modified xsi:type="dcterms:W3CDTF">2025-07-25T19:04:44Z</dcterms:modified>
</cp:coreProperties>
</file>