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čto-texty5 2017\"/>
    </mc:Choice>
  </mc:AlternateContent>
  <xr:revisionPtr revIDLastSave="0" documentId="13_ncr:1_{C53EC2D3-D62E-4B96-96F9-B79C709AC380}" xr6:coauthVersionLast="47" xr6:coauthVersionMax="47" xr10:uidLastSave="{00000000-0000-0000-0000-000000000000}"/>
  <bookViews>
    <workbookView xWindow="-120" yWindow="-120" windowWidth="29040" windowHeight="15720" xr2:uid="{52B19D42-EC13-4802-ACC7-81262C0FA8E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M4" i="1"/>
  <c r="L4" i="1"/>
  <c r="K4" i="1"/>
  <c r="J4" i="1"/>
  <c r="I4" i="1"/>
  <c r="H4" i="1"/>
  <c r="G4" i="1"/>
  <c r="F4" i="1"/>
  <c r="E4" i="1"/>
  <c r="P6" i="1"/>
  <c r="O6" i="1"/>
  <c r="N6" i="1"/>
  <c r="M6" i="1"/>
  <c r="L6" i="1"/>
  <c r="K6" i="1"/>
  <c r="J6" i="1"/>
  <c r="I6" i="1"/>
  <c r="H6" i="1"/>
  <c r="G6" i="1"/>
  <c r="F6" i="1"/>
  <c r="E6" i="1"/>
  <c r="J36" i="1"/>
  <c r="J37" i="1"/>
  <c r="J38" i="1"/>
  <c r="J39" i="1"/>
  <c r="J40" i="1"/>
  <c r="J41" i="1"/>
  <c r="J42" i="1"/>
  <c r="J43" i="1"/>
  <c r="J44" i="1"/>
  <c r="J45" i="1"/>
  <c r="J46" i="1"/>
  <c r="J35" i="1"/>
  <c r="M5" i="1"/>
  <c r="J5" i="1"/>
  <c r="G5" i="1"/>
  <c r="Q7" i="1"/>
  <c r="R7" i="1" s="1"/>
  <c r="M3" i="1"/>
  <c r="N2" i="1"/>
  <c r="M2" i="1"/>
  <c r="O3" i="1"/>
  <c r="P3" i="1"/>
  <c r="D36" i="1"/>
  <c r="D37" i="1"/>
  <c r="D38" i="1"/>
  <c r="D39" i="1"/>
  <c r="D40" i="1"/>
  <c r="D41" i="1"/>
  <c r="D42" i="1"/>
  <c r="D43" i="1"/>
  <c r="D44" i="1"/>
  <c r="N4" i="1" s="1"/>
  <c r="D45" i="1"/>
  <c r="O4" i="1" s="1"/>
  <c r="D46" i="1"/>
  <c r="D35" i="1"/>
  <c r="L3" i="1"/>
  <c r="K3" i="1"/>
  <c r="I3" i="1"/>
  <c r="E3" i="1"/>
  <c r="L2" i="1"/>
  <c r="K2" i="1"/>
  <c r="J2" i="1"/>
  <c r="I2" i="1"/>
  <c r="H2" i="1"/>
  <c r="E17" i="1"/>
  <c r="F3" i="1" s="1"/>
  <c r="E18" i="1"/>
  <c r="G3" i="1" s="1"/>
  <c r="E19" i="1"/>
  <c r="H3" i="1" s="1"/>
  <c r="E20" i="1"/>
  <c r="E21" i="1"/>
  <c r="J3" i="1" s="1"/>
  <c r="E22" i="1"/>
  <c r="E23" i="1"/>
  <c r="E24" i="1"/>
  <c r="E25" i="1"/>
  <c r="N3" i="1" s="1"/>
  <c r="E26" i="1"/>
  <c r="E27" i="1"/>
  <c r="E16" i="1"/>
  <c r="Q6" i="1" l="1"/>
  <c r="R6" i="1" s="1"/>
  <c r="Q5" i="1"/>
  <c r="R5" i="1" s="1"/>
  <c r="Q4" i="1"/>
  <c r="R4" i="1" s="1"/>
  <c r="Q3" i="1"/>
  <c r="Q2" i="1"/>
  <c r="R2" i="1" l="1"/>
  <c r="Q10" i="1"/>
  <c r="Q17" i="1" s="1"/>
  <c r="R3" i="1"/>
  <c r="R10" i="1" l="1"/>
  <c r="R17" i="1" s="1"/>
  <c r="S8" i="1"/>
</calcChain>
</file>

<file path=xl/sharedStrings.xml><?xml version="1.0" encoding="utf-8"?>
<sst xmlns="http://schemas.openxmlformats.org/spreadsheetml/2006/main" count="91" uniqueCount="39">
  <si>
    <t>asompo</t>
  </si>
  <si>
    <t>prosinec</t>
  </si>
  <si>
    <t>listopad</t>
  </si>
  <si>
    <t>říjen</t>
  </si>
  <si>
    <t>září</t>
  </si>
  <si>
    <t>srpen</t>
  </si>
  <si>
    <t>červenec</t>
  </si>
  <si>
    <t>květen</t>
  </si>
  <si>
    <t>recovera</t>
  </si>
  <si>
    <t>červen</t>
  </si>
  <si>
    <t>duben</t>
  </si>
  <si>
    <t>březen</t>
  </si>
  <si>
    <t>únor</t>
  </si>
  <si>
    <t>leden</t>
  </si>
  <si>
    <t>eko kom</t>
  </si>
  <si>
    <t>1čtvrtletí</t>
  </si>
  <si>
    <t>2čtvrtletí</t>
  </si>
  <si>
    <t>3čtvrtletí</t>
  </si>
  <si>
    <t>4čtvrtletí</t>
  </si>
  <si>
    <t>Kramoliš</t>
  </si>
  <si>
    <t>celkem</t>
  </si>
  <si>
    <t>rozdíl</t>
  </si>
  <si>
    <t>ekokom</t>
  </si>
  <si>
    <t>celkové náklady na odpady 2025</t>
  </si>
  <si>
    <t>náklady na občana 2025</t>
  </si>
  <si>
    <t>dobropisy</t>
  </si>
  <si>
    <t>celkem měsíc</t>
  </si>
  <si>
    <t>predikce na příští rok o 10% více</t>
  </si>
  <si>
    <t>TSR</t>
  </si>
  <si>
    <t>čov</t>
  </si>
  <si>
    <t xml:space="preserve">odpad </t>
  </si>
  <si>
    <t>Turek Petr</t>
  </si>
  <si>
    <t>separák</t>
  </si>
  <si>
    <t>Turek</t>
  </si>
  <si>
    <t>celkové náklady na odpady 2026</t>
  </si>
  <si>
    <t>náklady na občana 2026</t>
  </si>
  <si>
    <t xml:space="preserve">celkem </t>
  </si>
  <si>
    <t xml:space="preserve">Kramoliš Michal </t>
  </si>
  <si>
    <t>vybráno na odpadech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</si>
</sst>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5" formatCode="_-* #,##0\ &quot;Kč&quot;_-;\-* #,##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0" fillId="7" borderId="1" xfId="0" applyFill="1" applyBorder="1"/>
    <xf numFmtId="165" fontId="0" fillId="0" borderId="1" xfId="1" applyNumberFormat="1" applyFont="1" applyBorder="1"/>
    <xf numFmtId="0" fontId="0" fillId="8" borderId="1" xfId="0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331C-482D-478B-92FE-FFECA56C152A}">
  <sheetPr>
    <pageSetUpPr fitToPage="1"/>
  </sheetPr>
  <dimension ref="A1:S46"/>
  <sheetViews>
    <sheetView tabSelected="1" workbookViewId="0">
      <selection activeCell="Q9" sqref="Q9:R10"/>
    </sheetView>
  </sheetViews>
  <sheetFormatPr defaultRowHeight="15" x14ac:dyDescent="0.25"/>
  <cols>
    <col min="1" max="1" width="18.7109375" customWidth="1"/>
    <col min="2" max="2" width="14.28515625" customWidth="1"/>
    <col min="3" max="3" width="10.5703125" customWidth="1"/>
    <col min="5" max="5" width="14" customWidth="1"/>
    <col min="6" max="6" width="11.28515625" customWidth="1"/>
    <col min="17" max="18" width="30.42578125" customWidth="1"/>
    <col min="19" max="19" width="43.28515625" customWidth="1"/>
  </cols>
  <sheetData>
    <row r="1" spans="1:19" x14ac:dyDescent="0.25">
      <c r="A1" s="3" t="s">
        <v>0</v>
      </c>
      <c r="B1" s="1"/>
      <c r="D1" s="1"/>
      <c r="E1" s="1" t="s">
        <v>13</v>
      </c>
      <c r="F1" s="1" t="s">
        <v>12</v>
      </c>
      <c r="G1" s="1" t="s">
        <v>11</v>
      </c>
      <c r="H1" s="1" t="s">
        <v>10</v>
      </c>
      <c r="I1" s="1" t="s">
        <v>7</v>
      </c>
      <c r="J1" s="1" t="s">
        <v>9</v>
      </c>
      <c r="K1" s="1" t="s">
        <v>6</v>
      </c>
      <c r="L1" s="1" t="s">
        <v>5</v>
      </c>
      <c r="M1" s="1" t="s">
        <v>4</v>
      </c>
      <c r="N1" s="1" t="s">
        <v>3</v>
      </c>
      <c r="O1" s="1" t="s">
        <v>2</v>
      </c>
      <c r="P1" s="1" t="s">
        <v>1</v>
      </c>
      <c r="Q1" s="1" t="s">
        <v>20</v>
      </c>
      <c r="R1" s="1" t="s">
        <v>27</v>
      </c>
      <c r="S1">
        <v>1.1000000000000001</v>
      </c>
    </row>
    <row r="2" spans="1:19" x14ac:dyDescent="0.25">
      <c r="A2" s="1" t="s">
        <v>13</v>
      </c>
      <c r="B2" s="1"/>
      <c r="D2" s="3" t="s">
        <v>0</v>
      </c>
      <c r="E2" s="1"/>
      <c r="F2" s="1"/>
      <c r="G2" s="1"/>
      <c r="H2" s="1">
        <f>B5</f>
        <v>25773</v>
      </c>
      <c r="I2" s="1">
        <f>B6</f>
        <v>33940.5</v>
      </c>
      <c r="J2" s="1">
        <f>B7</f>
        <v>33396</v>
      </c>
      <c r="K2" s="1">
        <f>B8</f>
        <v>43560</v>
      </c>
      <c r="L2" s="1">
        <f>B9</f>
        <v>33759</v>
      </c>
      <c r="M2" s="1">
        <f>B10</f>
        <v>34303.5</v>
      </c>
      <c r="N2" s="1">
        <f>B11</f>
        <v>43015.5</v>
      </c>
      <c r="O2" s="1"/>
      <c r="P2" s="1"/>
      <c r="Q2" s="1">
        <f>SUM(E2:P2)</f>
        <v>247747.5</v>
      </c>
      <c r="R2" s="1">
        <f>Q2*$S$1</f>
        <v>272522.25</v>
      </c>
    </row>
    <row r="3" spans="1:19" x14ac:dyDescent="0.25">
      <c r="A3" s="1" t="s">
        <v>12</v>
      </c>
      <c r="B3" s="1"/>
      <c r="D3" s="2" t="s">
        <v>8</v>
      </c>
      <c r="E3" s="1">
        <f>E16</f>
        <v>119124.14000000001</v>
      </c>
      <c r="F3" s="1">
        <f>E17</f>
        <v>113635.34999999999</v>
      </c>
      <c r="G3" s="1">
        <f>E18</f>
        <v>139635.02000000002</v>
      </c>
      <c r="H3" s="1">
        <f>E19</f>
        <v>141773.34</v>
      </c>
      <c r="I3" s="1">
        <f>E20</f>
        <v>167076.84</v>
      </c>
      <c r="J3" s="1">
        <f>E21</f>
        <v>155859.19</v>
      </c>
      <c r="K3" s="1">
        <f>E22</f>
        <v>129646.53</v>
      </c>
      <c r="L3" s="1">
        <f>E23</f>
        <v>132098.64000000001</v>
      </c>
      <c r="M3" s="1">
        <f>E24</f>
        <v>136582.24</v>
      </c>
      <c r="N3" s="1">
        <f>E25</f>
        <v>155800.33000000002</v>
      </c>
      <c r="O3" s="1">
        <f t="shared" ref="O3:P3" si="0">H23</f>
        <v>0</v>
      </c>
      <c r="P3" s="1">
        <f t="shared" si="0"/>
        <v>0</v>
      </c>
      <c r="Q3" s="1">
        <f t="shared" ref="Q3:Q4" si="1">SUM(E3:P3)</f>
        <v>1391231.6199999999</v>
      </c>
      <c r="R3" s="1">
        <f t="shared" ref="R3" si="2">Q3*$S$1</f>
        <v>1530354.7819999999</v>
      </c>
    </row>
    <row r="4" spans="1:19" x14ac:dyDescent="0.25">
      <c r="A4" s="1" t="s">
        <v>11</v>
      </c>
      <c r="B4" s="1"/>
      <c r="D4" s="5" t="s">
        <v>19</v>
      </c>
      <c r="E4" s="1">
        <f>D35</f>
        <v>10890</v>
      </c>
      <c r="F4" s="1">
        <f>D36</f>
        <v>0</v>
      </c>
      <c r="G4" s="1">
        <f>D37</f>
        <v>24684</v>
      </c>
      <c r="H4" s="1">
        <f>D38</f>
        <v>0</v>
      </c>
      <c r="I4" s="1">
        <f>D39</f>
        <v>0</v>
      </c>
      <c r="J4" s="1">
        <f>D40</f>
        <v>9680</v>
      </c>
      <c r="K4" s="1">
        <f>D41</f>
        <v>0</v>
      </c>
      <c r="L4" s="1">
        <f>D42</f>
        <v>0</v>
      </c>
      <c r="M4" s="1">
        <f>D43</f>
        <v>9680</v>
      </c>
      <c r="N4" s="1">
        <f>D44</f>
        <v>0</v>
      </c>
      <c r="O4" s="1">
        <f>D45</f>
        <v>0</v>
      </c>
      <c r="P4">
        <f>D46</f>
        <v>0</v>
      </c>
      <c r="Q4" s="1">
        <f t="shared" si="1"/>
        <v>54934</v>
      </c>
      <c r="R4" s="1">
        <f>Q4</f>
        <v>54934</v>
      </c>
    </row>
    <row r="5" spans="1:19" x14ac:dyDescent="0.25">
      <c r="A5" s="1" t="s">
        <v>10</v>
      </c>
      <c r="B5" s="1">
        <v>25773</v>
      </c>
      <c r="D5" s="4" t="s">
        <v>14</v>
      </c>
      <c r="E5" s="1"/>
      <c r="F5" s="1"/>
      <c r="G5" s="1">
        <f>B30</f>
        <v>66778</v>
      </c>
      <c r="H5" s="1"/>
      <c r="I5" s="1"/>
      <c r="J5" s="1">
        <f>B31</f>
        <v>72685</v>
      </c>
      <c r="K5" s="1"/>
      <c r="L5" s="1"/>
      <c r="M5" s="1">
        <f>B32</f>
        <v>83053</v>
      </c>
      <c r="N5" s="1"/>
      <c r="O5" s="1"/>
      <c r="P5" s="1"/>
      <c r="Q5" s="1">
        <f>SUM(E5:P5)</f>
        <v>222516</v>
      </c>
      <c r="R5" s="1">
        <f>Q5</f>
        <v>222516</v>
      </c>
    </row>
    <row r="6" spans="1:19" x14ac:dyDescent="0.25">
      <c r="A6" s="1" t="s">
        <v>7</v>
      </c>
      <c r="B6" s="1">
        <v>33940.5</v>
      </c>
      <c r="D6" s="6" t="s">
        <v>33</v>
      </c>
      <c r="E6" s="1">
        <f>J35</f>
        <v>7744</v>
      </c>
      <c r="F6" s="1">
        <f>J36</f>
        <v>0</v>
      </c>
      <c r="G6" s="1">
        <f>J37</f>
        <v>12777</v>
      </c>
      <c r="H6" s="1">
        <f>J38</f>
        <v>6776</v>
      </c>
      <c r="I6" s="1">
        <f>J39</f>
        <v>0</v>
      </c>
      <c r="J6" s="1">
        <f>J40</f>
        <v>11737</v>
      </c>
      <c r="K6" s="1">
        <f>J41</f>
        <v>8712</v>
      </c>
      <c r="L6" s="1">
        <f>J42</f>
        <v>0</v>
      </c>
      <c r="M6" s="1">
        <f>J43</f>
        <v>7744</v>
      </c>
      <c r="N6" s="1">
        <f>J44</f>
        <v>0</v>
      </c>
      <c r="O6" s="1">
        <f>J45</f>
        <v>17908</v>
      </c>
      <c r="P6" s="1">
        <f>J46</f>
        <v>0</v>
      </c>
      <c r="Q6" s="1">
        <f>SUM(E6:P6)</f>
        <v>73398</v>
      </c>
      <c r="R6" s="1">
        <f>Q6</f>
        <v>73398</v>
      </c>
    </row>
    <row r="7" spans="1:19" x14ac:dyDescent="0.25">
      <c r="A7" s="1" t="s">
        <v>9</v>
      </c>
      <c r="B7" s="1">
        <v>33396</v>
      </c>
      <c r="D7" s="7" t="s">
        <v>28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f>F30</f>
        <v>20096</v>
      </c>
      <c r="R7" s="1">
        <f>Q7</f>
        <v>20096</v>
      </c>
      <c r="S7" t="s">
        <v>21</v>
      </c>
    </row>
    <row r="8" spans="1:19" x14ac:dyDescent="0.25">
      <c r="A8" s="1" t="s">
        <v>6</v>
      </c>
      <c r="B8" s="1">
        <v>43560</v>
      </c>
      <c r="S8">
        <f>R8-Q8</f>
        <v>0</v>
      </c>
    </row>
    <row r="9" spans="1:19" x14ac:dyDescent="0.25">
      <c r="A9" s="1" t="s">
        <v>5</v>
      </c>
      <c r="B9" s="1">
        <v>33759</v>
      </c>
      <c r="Q9" s="10" t="s">
        <v>23</v>
      </c>
      <c r="R9" s="10" t="s">
        <v>34</v>
      </c>
    </row>
    <row r="10" spans="1:19" x14ac:dyDescent="0.25">
      <c r="A10" s="1" t="s">
        <v>4</v>
      </c>
      <c r="B10" s="1">
        <v>34303.5</v>
      </c>
      <c r="Q10" s="1">
        <f>Q2+Q3+Q4+Q6-Q5-Q7</f>
        <v>1524699.1199999999</v>
      </c>
      <c r="R10" s="1">
        <f>R2+R3+R4+R6-R5-R7</f>
        <v>1688597.0319999999</v>
      </c>
    </row>
    <row r="11" spans="1:19" x14ac:dyDescent="0.25">
      <c r="A11" s="1" t="s">
        <v>3</v>
      </c>
      <c r="B11" s="1">
        <v>43015.5</v>
      </c>
    </row>
    <row r="12" spans="1:19" x14ac:dyDescent="0.25">
      <c r="A12" s="1" t="s">
        <v>2</v>
      </c>
      <c r="B12" s="1">
        <v>25954.5</v>
      </c>
    </row>
    <row r="13" spans="1:19" x14ac:dyDescent="0.25">
      <c r="A13" s="1" t="s">
        <v>1</v>
      </c>
      <c r="B13" s="1"/>
    </row>
    <row r="15" spans="1:19" x14ac:dyDescent="0.25">
      <c r="A15" s="2" t="s">
        <v>8</v>
      </c>
      <c r="B15" s="1" t="s">
        <v>30</v>
      </c>
      <c r="C15" s="1" t="s">
        <v>29</v>
      </c>
      <c r="D15" s="1"/>
      <c r="E15" s="1" t="s">
        <v>26</v>
      </c>
      <c r="F15" t="s">
        <v>25</v>
      </c>
    </row>
    <row r="16" spans="1:19" x14ac:dyDescent="0.25">
      <c r="A16" s="1" t="s">
        <v>13</v>
      </c>
      <c r="B16" s="1">
        <v>101876.85</v>
      </c>
      <c r="C16" s="1">
        <v>17247.29</v>
      </c>
      <c r="D16" s="1"/>
      <c r="E16" s="1">
        <f>SUM(B16:D16)</f>
        <v>119124.14000000001</v>
      </c>
      <c r="Q16" s="10" t="s">
        <v>24</v>
      </c>
      <c r="R16" s="10" t="s">
        <v>35</v>
      </c>
    </row>
    <row r="17" spans="1:18" x14ac:dyDescent="0.25">
      <c r="A17" s="1" t="s">
        <v>12</v>
      </c>
      <c r="B17" s="1">
        <v>98903.12</v>
      </c>
      <c r="C17" s="1">
        <v>14732.23</v>
      </c>
      <c r="D17" s="1"/>
      <c r="E17" s="1">
        <f t="shared" ref="E17:E27" si="3">SUM(B17:D17)</f>
        <v>113635.34999999999</v>
      </c>
      <c r="Q17" s="1">
        <f>Q10/1700</f>
        <v>896.88183529411754</v>
      </c>
      <c r="R17" s="1">
        <f>R10/1700</f>
        <v>993.29237176470576</v>
      </c>
    </row>
    <row r="18" spans="1:18" x14ac:dyDescent="0.25">
      <c r="A18" s="1" t="s">
        <v>11</v>
      </c>
      <c r="B18" s="1">
        <v>113165.05</v>
      </c>
      <c r="C18" s="1">
        <v>26469.97</v>
      </c>
      <c r="D18" s="1"/>
      <c r="E18" s="1">
        <f t="shared" si="3"/>
        <v>139635.02000000002</v>
      </c>
    </row>
    <row r="19" spans="1:18" x14ac:dyDescent="0.25">
      <c r="A19" s="1" t="s">
        <v>10</v>
      </c>
      <c r="B19" s="1">
        <v>112480.7</v>
      </c>
      <c r="C19" s="1">
        <v>29292.639999999999</v>
      </c>
      <c r="D19" s="1"/>
      <c r="E19" s="1">
        <f t="shared" si="3"/>
        <v>141773.34</v>
      </c>
    </row>
    <row r="20" spans="1:18" x14ac:dyDescent="0.25">
      <c r="A20" s="1" t="s">
        <v>7</v>
      </c>
      <c r="B20" s="1">
        <v>131028.31</v>
      </c>
      <c r="C20" s="1">
        <v>36048.53</v>
      </c>
      <c r="D20" s="1"/>
      <c r="E20" s="1">
        <f t="shared" si="3"/>
        <v>167076.84</v>
      </c>
    </row>
    <row r="21" spans="1:18" x14ac:dyDescent="0.25">
      <c r="A21" s="1" t="s">
        <v>9</v>
      </c>
      <c r="B21" s="1">
        <v>105549.28</v>
      </c>
      <c r="C21" s="1">
        <v>26805.73</v>
      </c>
      <c r="D21" s="1">
        <v>23504.18</v>
      </c>
      <c r="E21" s="1">
        <f t="shared" si="3"/>
        <v>155859.19</v>
      </c>
    </row>
    <row r="22" spans="1:18" x14ac:dyDescent="0.25">
      <c r="A22" s="1" t="s">
        <v>6</v>
      </c>
      <c r="B22" s="1">
        <v>100810.94</v>
      </c>
      <c r="C22" s="1">
        <v>28835.59</v>
      </c>
      <c r="D22" s="1"/>
      <c r="E22" s="1">
        <f t="shared" si="3"/>
        <v>129646.53</v>
      </c>
    </row>
    <row r="23" spans="1:18" x14ac:dyDescent="0.25">
      <c r="A23" s="1" t="s">
        <v>5</v>
      </c>
      <c r="B23" s="1">
        <v>114717.99</v>
      </c>
      <c r="C23" s="1">
        <v>17380.650000000001</v>
      </c>
      <c r="D23" s="1"/>
      <c r="E23" s="1">
        <f t="shared" si="3"/>
        <v>132098.64000000001</v>
      </c>
    </row>
    <row r="24" spans="1:18" x14ac:dyDescent="0.25">
      <c r="A24" s="1" t="s">
        <v>4</v>
      </c>
      <c r="B24" s="1">
        <v>110332.6</v>
      </c>
      <c r="C24" s="1">
        <v>26249.64</v>
      </c>
      <c r="D24" s="1"/>
      <c r="E24" s="1">
        <f t="shared" si="3"/>
        <v>136582.24</v>
      </c>
    </row>
    <row r="25" spans="1:18" x14ac:dyDescent="0.25">
      <c r="A25" s="1" t="s">
        <v>3</v>
      </c>
      <c r="B25" s="1">
        <v>139990.45000000001</v>
      </c>
      <c r="C25" s="1">
        <v>15809.88</v>
      </c>
      <c r="D25" s="1"/>
      <c r="E25" s="1">
        <f t="shared" si="3"/>
        <v>155800.33000000002</v>
      </c>
    </row>
    <row r="26" spans="1:18" x14ac:dyDescent="0.25">
      <c r="A26" s="1" t="s">
        <v>2</v>
      </c>
      <c r="B26" s="1">
        <v>139363.24</v>
      </c>
      <c r="C26" s="1">
        <v>18868.75</v>
      </c>
      <c r="D26" s="1"/>
      <c r="E26" s="1">
        <f t="shared" si="3"/>
        <v>158231.99</v>
      </c>
    </row>
    <row r="27" spans="1:18" x14ac:dyDescent="0.25">
      <c r="A27" s="1" t="s">
        <v>1</v>
      </c>
      <c r="B27" s="1"/>
      <c r="C27" s="1"/>
      <c r="D27" s="1"/>
      <c r="E27" s="1">
        <f t="shared" si="3"/>
        <v>0</v>
      </c>
      <c r="Q27" s="1" t="s">
        <v>38</v>
      </c>
    </row>
    <row r="28" spans="1:18" x14ac:dyDescent="0.25">
      <c r="Q28" s="9">
        <v>1337888</v>
      </c>
    </row>
    <row r="29" spans="1:18" x14ac:dyDescent="0.25">
      <c r="A29" s="4" t="s">
        <v>22</v>
      </c>
      <c r="B29" s="1"/>
      <c r="F29" s="8" t="s">
        <v>28</v>
      </c>
    </row>
    <row r="30" spans="1:18" x14ac:dyDescent="0.25">
      <c r="A30" s="1" t="s">
        <v>15</v>
      </c>
      <c r="B30" s="1">
        <v>66778</v>
      </c>
      <c r="F30" s="1">
        <v>20096</v>
      </c>
    </row>
    <row r="31" spans="1:18" x14ac:dyDescent="0.25">
      <c r="A31" s="1" t="s">
        <v>16</v>
      </c>
      <c r="B31" s="1">
        <v>72685</v>
      </c>
    </row>
    <row r="32" spans="1:18" x14ac:dyDescent="0.25">
      <c r="A32" s="1" t="s">
        <v>17</v>
      </c>
      <c r="B32" s="1">
        <v>83053</v>
      </c>
    </row>
    <row r="33" spans="1:10" x14ac:dyDescent="0.25">
      <c r="A33" s="1" t="s">
        <v>18</v>
      </c>
      <c r="B33" s="1"/>
    </row>
    <row r="34" spans="1:10" x14ac:dyDescent="0.25">
      <c r="A34" s="5" t="s">
        <v>37</v>
      </c>
      <c r="B34" s="1"/>
      <c r="C34" s="1"/>
      <c r="D34" s="1" t="s">
        <v>20</v>
      </c>
      <c r="F34" s="6" t="s">
        <v>31</v>
      </c>
      <c r="G34" s="1" t="s">
        <v>32</v>
      </c>
      <c r="H34" s="1"/>
      <c r="I34" s="1"/>
      <c r="J34" s="1" t="s">
        <v>36</v>
      </c>
    </row>
    <row r="35" spans="1:10" x14ac:dyDescent="0.25">
      <c r="A35" s="1" t="s">
        <v>13</v>
      </c>
      <c r="B35" s="1">
        <v>10890</v>
      </c>
      <c r="C35" s="1"/>
      <c r="D35" s="1">
        <f>SUM(B35:C35)</f>
        <v>10890</v>
      </c>
      <c r="F35" s="1" t="s">
        <v>13</v>
      </c>
      <c r="G35" s="1">
        <v>7744</v>
      </c>
      <c r="H35" s="1"/>
      <c r="I35" s="1"/>
      <c r="J35" s="1">
        <f>G35+H35+I35</f>
        <v>7744</v>
      </c>
    </row>
    <row r="36" spans="1:10" x14ac:dyDescent="0.25">
      <c r="A36" s="1" t="s">
        <v>12</v>
      </c>
      <c r="B36" s="1"/>
      <c r="C36" s="1"/>
      <c r="D36" s="1">
        <f t="shared" ref="D36:D46" si="4">SUM(B36:C36)</f>
        <v>0</v>
      </c>
      <c r="F36" s="1" t="s">
        <v>12</v>
      </c>
      <c r="G36" s="1"/>
      <c r="H36" s="1"/>
      <c r="I36" s="1"/>
      <c r="J36" s="1">
        <f t="shared" ref="J36:J46" si="5">G36+H36+I36</f>
        <v>0</v>
      </c>
    </row>
    <row r="37" spans="1:10" x14ac:dyDescent="0.25">
      <c r="A37" s="1" t="s">
        <v>11</v>
      </c>
      <c r="B37" s="1">
        <v>9680</v>
      </c>
      <c r="C37" s="1">
        <v>15004</v>
      </c>
      <c r="D37" s="1">
        <f t="shared" si="4"/>
        <v>24684</v>
      </c>
      <c r="F37" s="1" t="s">
        <v>11</v>
      </c>
      <c r="G37" s="1">
        <v>4840</v>
      </c>
      <c r="H37" s="1">
        <v>3872</v>
      </c>
      <c r="I37" s="1">
        <v>4065</v>
      </c>
      <c r="J37" s="1">
        <f t="shared" si="5"/>
        <v>12777</v>
      </c>
    </row>
    <row r="38" spans="1:10" x14ac:dyDescent="0.25">
      <c r="A38" s="1" t="s">
        <v>10</v>
      </c>
      <c r="B38" s="1"/>
      <c r="C38" s="1"/>
      <c r="D38" s="1">
        <f t="shared" si="4"/>
        <v>0</v>
      </c>
      <c r="F38" s="1" t="s">
        <v>10</v>
      </c>
      <c r="G38" s="1">
        <v>6776</v>
      </c>
      <c r="H38" s="1"/>
      <c r="I38" s="1"/>
      <c r="J38" s="1">
        <f t="shared" si="5"/>
        <v>6776</v>
      </c>
    </row>
    <row r="39" spans="1:10" x14ac:dyDescent="0.25">
      <c r="A39" s="1" t="s">
        <v>7</v>
      </c>
      <c r="B39" s="1"/>
      <c r="C39" s="1"/>
      <c r="D39" s="1">
        <f t="shared" si="4"/>
        <v>0</v>
      </c>
      <c r="F39" s="1" t="s">
        <v>7</v>
      </c>
      <c r="G39" s="1"/>
      <c r="H39" s="1"/>
      <c r="I39" s="1"/>
      <c r="J39" s="1">
        <f t="shared" si="5"/>
        <v>0</v>
      </c>
    </row>
    <row r="40" spans="1:10" x14ac:dyDescent="0.25">
      <c r="A40" s="1" t="s">
        <v>9</v>
      </c>
      <c r="B40" s="1">
        <v>9680</v>
      </c>
      <c r="C40" s="1"/>
      <c r="D40" s="1">
        <f t="shared" si="4"/>
        <v>9680</v>
      </c>
      <c r="F40" s="1" t="s">
        <v>9</v>
      </c>
      <c r="G40" s="1">
        <v>7744</v>
      </c>
      <c r="H40" s="1">
        <v>3993</v>
      </c>
      <c r="I40" s="1"/>
      <c r="J40" s="1">
        <f t="shared" si="5"/>
        <v>11737</v>
      </c>
    </row>
    <row r="41" spans="1:10" x14ac:dyDescent="0.25">
      <c r="A41" s="1" t="s">
        <v>6</v>
      </c>
      <c r="B41" s="1"/>
      <c r="C41" s="1"/>
      <c r="D41" s="1">
        <f t="shared" si="4"/>
        <v>0</v>
      </c>
      <c r="F41" s="1" t="s">
        <v>6</v>
      </c>
      <c r="G41" s="1">
        <v>8712</v>
      </c>
      <c r="H41" s="1"/>
      <c r="I41" s="1"/>
      <c r="J41" s="1">
        <f t="shared" si="5"/>
        <v>8712</v>
      </c>
    </row>
    <row r="42" spans="1:10" x14ac:dyDescent="0.25">
      <c r="A42" s="1" t="s">
        <v>5</v>
      </c>
      <c r="B42" s="1"/>
      <c r="C42" s="1"/>
      <c r="D42" s="1">
        <f t="shared" si="4"/>
        <v>0</v>
      </c>
      <c r="F42" s="1" t="s">
        <v>5</v>
      </c>
      <c r="G42" s="1"/>
      <c r="H42" s="1"/>
      <c r="I42" s="1"/>
      <c r="J42" s="1">
        <f t="shared" si="5"/>
        <v>0</v>
      </c>
    </row>
    <row r="43" spans="1:10" x14ac:dyDescent="0.25">
      <c r="A43" s="1" t="s">
        <v>4</v>
      </c>
      <c r="B43" s="1">
        <v>9680</v>
      </c>
      <c r="C43" s="1"/>
      <c r="D43" s="1">
        <f t="shared" si="4"/>
        <v>9680</v>
      </c>
      <c r="F43" s="1" t="s">
        <v>4</v>
      </c>
      <c r="G43" s="1">
        <v>7744</v>
      </c>
      <c r="H43" s="1"/>
      <c r="I43" s="1"/>
      <c r="J43" s="1">
        <f t="shared" si="5"/>
        <v>7744</v>
      </c>
    </row>
    <row r="44" spans="1:10" x14ac:dyDescent="0.25">
      <c r="A44" s="1" t="s">
        <v>3</v>
      </c>
      <c r="B44" s="1"/>
      <c r="C44" s="1"/>
      <c r="D44" s="1">
        <f t="shared" si="4"/>
        <v>0</v>
      </c>
      <c r="F44" s="1" t="s">
        <v>3</v>
      </c>
      <c r="G44" s="1"/>
      <c r="H44" s="1"/>
      <c r="I44" s="1"/>
      <c r="J44" s="1">
        <f t="shared" si="5"/>
        <v>0</v>
      </c>
    </row>
    <row r="45" spans="1:10" x14ac:dyDescent="0.25">
      <c r="A45" s="1" t="s">
        <v>2</v>
      </c>
      <c r="B45" s="1"/>
      <c r="C45" s="1"/>
      <c r="D45" s="1">
        <f t="shared" si="4"/>
        <v>0</v>
      </c>
      <c r="F45" s="1" t="s">
        <v>2</v>
      </c>
      <c r="G45" s="1">
        <v>17908</v>
      </c>
      <c r="H45" s="1"/>
      <c r="I45" s="1"/>
      <c r="J45" s="1">
        <f t="shared" si="5"/>
        <v>17908</v>
      </c>
    </row>
    <row r="46" spans="1:10" x14ac:dyDescent="0.25">
      <c r="A46" s="1" t="s">
        <v>1</v>
      </c>
      <c r="B46" s="1"/>
      <c r="C46" s="1"/>
      <c r="D46" s="1">
        <f t="shared" si="4"/>
        <v>0</v>
      </c>
      <c r="F46" s="1" t="s">
        <v>1</v>
      </c>
      <c r="G46" s="1"/>
      <c r="H46" s="1"/>
      <c r="I46" s="1"/>
      <c r="J46" s="1">
        <f t="shared" si="5"/>
        <v>0</v>
      </c>
    </row>
  </sheetData>
  <phoneticPr fontId="2" type="noConversion"/>
  <pageMargins left="0.7" right="0.7" top="0.78740157499999996" bottom="0.78740157499999996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Pavlátova</dc:creator>
  <cp:lastModifiedBy>Marie Pavlátova</cp:lastModifiedBy>
  <cp:lastPrinted>2024-11-13T10:45:25Z</cp:lastPrinted>
  <dcterms:created xsi:type="dcterms:W3CDTF">2023-12-19T10:00:44Z</dcterms:created>
  <dcterms:modified xsi:type="dcterms:W3CDTF">2025-12-12T13:11:56Z</dcterms:modified>
</cp:coreProperties>
</file>