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zivatel\Documents\D\obec\Zastupitelstvo\2022-2026\13_zasZO_19_5_2025\Investice\"/>
    </mc:Choice>
  </mc:AlternateContent>
  <xr:revisionPtr revIDLastSave="0" documentId="13_ncr:1_{D07D0BA9-566F-4383-B672-957C32CF78E4}" xr6:coauthVersionLast="47" xr6:coauthVersionMax="47" xr10:uidLastSave="{00000000-0000-0000-0000-000000000000}"/>
  <bookViews>
    <workbookView xWindow="28680" yWindow="-120" windowWidth="29040" windowHeight="15720" firstSheet="12" activeTab="19" xr2:uid="{00000000-000D-0000-FFFF-FFFF00000000}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  <sheet name="Návrh 2024" sheetId="19" r:id="rId17"/>
    <sheet name="Čerpání 2024" sheetId="21" r:id="rId18"/>
    <sheet name="Návrh 2025" sheetId="20" r:id="rId19"/>
    <sheet name="Čerpání 2025" sheetId="22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22" l="1"/>
  <c r="F22" i="22"/>
  <c r="H22" i="22" s="1"/>
  <c r="D22" i="22"/>
  <c r="F21" i="20" l="1"/>
  <c r="G20" i="21"/>
  <c r="H20" i="21"/>
  <c r="I20" i="21"/>
  <c r="K20" i="21" l="1"/>
  <c r="J20" i="21"/>
  <c r="F20" i="21"/>
  <c r="D20" i="21"/>
  <c r="B20" i="21"/>
  <c r="B22" i="21" s="1"/>
  <c r="D21" i="20"/>
  <c r="B21" i="20"/>
  <c r="F20" i="19" l="1"/>
  <c r="K20" i="17" l="1"/>
  <c r="D20" i="19" l="1"/>
  <c r="B20" i="19"/>
  <c r="B22" i="19" s="1"/>
  <c r="J20" i="17" l="1"/>
  <c r="I20" i="17"/>
  <c r="H20" i="17" l="1"/>
  <c r="F20" i="17" l="1"/>
  <c r="G20" i="17" s="1"/>
  <c r="B20" i="17"/>
  <c r="E8" i="17"/>
  <c r="E7" i="17"/>
  <c r="E5" i="17"/>
  <c r="E20" i="17" l="1"/>
  <c r="E20" i="16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l="1"/>
  <c r="H20" i="16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  <author>starosta</author>
  </authors>
  <commentList>
    <comment ref="D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 xr:uid="{00000000-0006-0000-0100-00000A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 xr:uid="{00000000-0006-0000-0100-00000C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</authors>
  <commentList>
    <comment ref="B21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E5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 xr:uid="{00000000-0006-0000-0E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 xr:uid="{00000000-0006-0000-0E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5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 xr:uid="{00000000-0006-0000-0F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 xr:uid="{00000000-0006-0000-0F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7FD6E394-C467-4E4C-92FB-9DB217A8DB2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B26003AC-F2F3-47E2-BB7F-8478B33F5B1A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9BBC8BA6-9DE1-4C7F-BC83-FEE15819351B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CDECB1BF-F629-45AD-81E6-E712A5CC1C6D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E7DDD1DD-C040-4C79-A283-9BF08F9AC622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sharedStrings.xml><?xml version="1.0" encoding="utf-8"?>
<sst xmlns="http://schemas.openxmlformats.org/spreadsheetml/2006/main" count="781" uniqueCount="318">
  <si>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</si>
  <si>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</si>
  <si>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</si>
  <si>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</si>
  <si>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</si>
  <si>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</si>
  <si>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</si>
  <si>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</si>
  <si>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</si>
  <si>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</si>
  <si>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</si>
  <si>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</si>
  <si>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</si>
  <si>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</si>
  <si>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</si>
  <si>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</si>
  <si>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</si>
  <si>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</si>
  <si>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</si>
  <si>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</si>
  <si>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</si>
  <si>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</si>
  <si>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</si>
  <si>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</si>
  <si>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</si>
  <si>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</si>
  <si>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</si>
  <si>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</si>
  <si>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</si>
  <si>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</si>
  <si>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</si>
  <si>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</si>
  <si>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</si>
  <si>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</si>
  <si>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</si>
  <si>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</si>
  <si>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</si>
  <si>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</si>
  <si>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</si>
  <si>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</si>
  <si>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</si>
  <si>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</si>
  <si>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</si>
  <si>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</si>
  <si>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</si>
  <si>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</si>
  <si>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</si>
  <si>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</si>
  <si>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</si>
  <si>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</si>
  <si>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</si>
  <si>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</si>
  <si>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</si>
  <si>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</si>
  <si>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</si>
  <si>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</si>
  <si>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</si>
  <si>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</si>
  <si>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</si>
  <si>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</si>
  <si>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</si>
  <si>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</si>
  <si>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</si>
  <si>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</si>
  <si>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</si>
  <si>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</si>
  <si>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</si>
  <si>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</si>
  <si>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</si>
  <si>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</si>
  <si>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</si>
  <si>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</si>
  <si>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</si>
  <si>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</si>
  <si>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</si>
  <si>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</si>
  <si>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</si>
  <si>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</si>
  <si>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</si>
  <si>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</si>
  <si>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</si>
  <si>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</si>
  <si>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</si>
  <si>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</si>
  <si>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</si>
  <si>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</si>
  <si>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</si>
  <si>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</si>
  <si>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</si>
  <si>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</si>
  <si>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</si>
  <si>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</si>
  <si>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</si>
  <si>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</si>
  <si>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</si>
  <si>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</si>
  <si>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</si>
  <si>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</si>
  <si>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</si>
  <si>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</si>
  <si>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</si>
  <si>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</si>
  <si>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</si>
  <si>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</si>
  <si>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</si>
  <si>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</si>
  <si>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</si>
  <si>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</si>
  <si>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</si>
  <si>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</si>
  <si>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</si>
  <si>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</si>
  <si>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</si>
  <si>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</si>
  <si>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</si>
  <si>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</si>
  <si>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</si>
  <si>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</si>
  <si>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</si>
  <si>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</si>
  <si>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</si>
  <si>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</si>
  <si>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</si>
  <si>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</si>
  <si>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</si>
  <si>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</si>
  <si>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</si>
  <si>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</si>
  <si>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</si>
  <si>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</si>
  <si>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</si>
  <si>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</si>
  <si>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</si>
  <si>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</si>
  <si>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</si>
  <si>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</si>
  <si>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</si>
  <si>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</si>
  <si>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</si>
  <si>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</si>
  <si>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</si>
  <si>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</si>
  <si>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</si>
  <si>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</si>
  <si>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</si>
  <si>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</si>
  <si>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</si>
  <si>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</si>
  <si>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</si>
  <si>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</si>
  <si>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</si>
  <si>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</si>
  <si>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</si>
  <si>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</si>
  <si>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</si>
  <si>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</si>
  <si>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</si>
  <si>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</si>
  <si>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</si>
  <si>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</si>
  <si>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</si>
  <si>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</si>
  <si>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</si>
  <si>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</si>
  <si>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</si>
  <si>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</si>
  <si>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</si>
  <si>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</si>
  <si>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</si>
  <si>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</si>
  <si>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</si>
  <si>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</si>
  <si>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</si>
  <si>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</si>
  <si>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</si>
  <si>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</si>
  <si>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</si>
  <si>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</si>
  <si>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</si>
  <si>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</si>
  <si>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</si>
  <si>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</si>
  <si>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</si>
  <si>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</si>
  <si>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</si>
  <si>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</si>
  <si>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</si>
  <si>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</si>
  <si>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</si>
  <si>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</si>
  <si>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</si>
  <si>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</si>
  <si>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</si>
  <si>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</si>
  <si>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</si>
  <si>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</si>
  <si>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</si>
  <si>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</si>
  <si>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</si>
  <si>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</si>
  <si>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</si>
  <si>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</si>
  <si>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</si>
  <si>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</si>
  <si>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</si>
  <si>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</si>
  <si>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</si>
  <si>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</si>
  <si>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</si>
  <si>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</si>
  <si>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</si>
  <si>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</si>
  <si>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</si>
  <si>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</si>
  <si>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</si>
  <si>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</si>
  <si>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</si>
  <si>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</si>
  <si>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</si>
  <si>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</si>
  <si>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</si>
  <si>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</si>
  <si>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</si>
  <si>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</si>
  <si>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</si>
  <si>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</si>
  <si>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</si>
  <si>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</si>
  <si>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</si>
  <si>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</si>
  <si>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</si>
  <si>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</si>
  <si>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</si>
  <si>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</si>
  <si>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</si>
  <si>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</si>
  <si>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</si>
  <si>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</si>
  <si>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</si>
  <si>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</si>
  <si>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</si>
  <si>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</si>
  <si>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</si>
  <si>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</si>
  <si>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</si>
  <si>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</si>
  <si>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</si>
  <si>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</si>
  <si>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</si>
  <si>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</si>
  <si>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</si>
  <si>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</si>
  <si>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</si>
  <si>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</si>
  <si>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</si>
  <si>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</si>
  <si>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</si>
  <si>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</si>
  <si>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</si>
  <si>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</si>
  <si>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</si>
  <si>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</si>
  <si>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</si>
  <si>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</si>
  <si>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</si>
  <si>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</si>
  <si>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</si>
  <si>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</si>
  <si>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</si>
  <si>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</si>
  <si>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</si>
  <si>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</si>
  <si>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</si>
  <si>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</si>
  <si>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čerpání 11/2023</t>
  </si>
  <si>
    <t xml:space="preserve">Rekonstrukce břehů Zrzávky - PD </t>
  </si>
  <si>
    <t>Stezka pro chodce a cyklisty na Mořkovsku - adm.dotace, stavba, TDI-BOZP, AD</t>
  </si>
  <si>
    <t xml:space="preserve">Doplnění VO </t>
  </si>
  <si>
    <t>MSK,OPŽP</t>
  </si>
  <si>
    <t>IROP/MPO/MMR</t>
  </si>
  <si>
    <t>Rekonstrukce kuchyně MŠ-adm.žádosti,EA, TDI, stavba</t>
  </si>
  <si>
    <t>Revitalizace objektu SD č.4 - adm. dotace, stavba, TDI-BOZP,AD</t>
  </si>
  <si>
    <t>Rekonstrukce/oprava dětských hřišť</t>
  </si>
  <si>
    <t>Volné finanční prostředky</t>
  </si>
  <si>
    <t>Rekonstrukce odstavné plochy u OÚ</t>
  </si>
  <si>
    <t>Bývalý obchod na Dolním - architekt. studie/PD</t>
  </si>
  <si>
    <t>Obnova techniky pro techn. správu</t>
  </si>
  <si>
    <t>Obnova vnitřního vybavení OÚ (klubovna, kanceláře)</t>
  </si>
  <si>
    <t>Grafická identita obce/aplikace/web obce</t>
  </si>
  <si>
    <t>Fotbal.hřiště - oplocení, zábrany/zabezpečení</t>
  </si>
  <si>
    <t>MAS/IROP</t>
  </si>
  <si>
    <t>NPO ?</t>
  </si>
  <si>
    <t>OPŽP, NPO ?</t>
  </si>
  <si>
    <t xml:space="preserve">EA, statické posudky pro projekty FVE na obecním majetku </t>
  </si>
  <si>
    <t>15-20</t>
  </si>
  <si>
    <t>FVE na ČOV, úprava PD, adm.dotace</t>
  </si>
  <si>
    <t>čerpání 12/2023</t>
  </si>
  <si>
    <t>plnění 11/2024</t>
  </si>
  <si>
    <t>Plnění investičních a rozvoj. akcí na rok 2024</t>
  </si>
  <si>
    <t>Hasičská zbrojnice - rekonstrukce střechy</t>
  </si>
  <si>
    <t>MSK/MMR</t>
  </si>
  <si>
    <t>Hasičská zbrojnice - rekonstrukce kuchyně</t>
  </si>
  <si>
    <t>Centrum - architektonické studie rekonstrukce centra, adm.dotace</t>
  </si>
  <si>
    <t>MSK /MMR??</t>
  </si>
  <si>
    <t>MMR ?</t>
  </si>
  <si>
    <t>Rekonstrukce úpravny vody Straník - PD, doplnění řídícího systému</t>
  </si>
  <si>
    <t>Chodník na Kútě - PD - pro stavbu chodníku k zastávce</t>
  </si>
  <si>
    <t>plnění 12/2024</t>
  </si>
  <si>
    <t>plnění 4/2024</t>
  </si>
  <si>
    <t>plnění 7/2024</t>
  </si>
  <si>
    <t>změna 8_24</t>
  </si>
  <si>
    <t>Opravy chodníků a MK, autobus. zastávek, demolice mostů</t>
  </si>
  <si>
    <t>Návrh investičních a rozvoj. akcí na rok 2025</t>
  </si>
  <si>
    <t>Výše získané dotace v tis Kč</t>
  </si>
  <si>
    <t>Plnění investičních a rozvoj. akcí na rok 2025</t>
  </si>
  <si>
    <t>návrh úpravy</t>
  </si>
  <si>
    <t>Čerpání 4/2025</t>
  </si>
  <si>
    <t>Odstraňování povodňových škod (povodeň 9/2024)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</si>
</sst>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_K_č"/>
    <numFmt numFmtId="166" formatCode="#,##0\ &quot;Kč&quot;"/>
    <numFmt numFmtId="167" formatCode="#,##0.0"/>
  </numFmts>
  <fonts count="2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indexed="8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5" fillId="0" borderId="0"/>
    <xf numFmtId="164" fontId="1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42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0" fillId="0" borderId="12" xfId="0" applyNumberFormat="1" applyBorder="1"/>
    <xf numFmtId="165" fontId="3" fillId="0" borderId="15" xfId="0" applyNumberFormat="1" applyFont="1" applyBorder="1" applyAlignment="1">
      <alignment horizontal="right"/>
    </xf>
    <xf numFmtId="10" fontId="0" fillId="0" borderId="0" xfId="0" applyNumberFormat="1"/>
    <xf numFmtId="166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7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7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6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1" fontId="0" fillId="0" borderId="10" xfId="0" applyNumberFormat="1" applyBorder="1"/>
    <xf numFmtId="1" fontId="0" fillId="13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1" fontId="5" fillId="12" borderId="10" xfId="0" applyNumberFormat="1" applyFont="1" applyFill="1" applyBorder="1"/>
    <xf numFmtId="0" fontId="0" fillId="10" borderId="10" xfId="0" applyFill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10" borderId="44" xfId="0" applyFont="1" applyFill="1" applyBorder="1"/>
    <xf numFmtId="0" fontId="0" fillId="10" borderId="45" xfId="0" applyFill="1" applyBorder="1" applyAlignment="1">
      <alignment horizontal="right"/>
    </xf>
    <xf numFmtId="0" fontId="0" fillId="10" borderId="11" xfId="0" applyFill="1" applyBorder="1"/>
    <xf numFmtId="3" fontId="5" fillId="2" borderId="7" xfId="0" applyNumberFormat="1" applyFont="1" applyFill="1" applyBorder="1"/>
    <xf numFmtId="0" fontId="2" fillId="9" borderId="1" xfId="0" applyFont="1" applyFill="1" applyBorder="1" applyAlignment="1">
      <alignment wrapText="1"/>
    </xf>
    <xf numFmtId="0" fontId="1" fillId="10" borderId="45" xfId="0" applyFont="1" applyFill="1" applyBorder="1"/>
    <xf numFmtId="0" fontId="1" fillId="10" borderId="10" xfId="0" applyFont="1" applyFill="1" applyBorder="1"/>
    <xf numFmtId="0" fontId="1" fillId="17" borderId="0" xfId="0" applyFont="1" applyFill="1"/>
    <xf numFmtId="0" fontId="1" fillId="12" borderId="0" xfId="0" applyFont="1" applyFill="1"/>
    <xf numFmtId="0" fontId="1" fillId="10" borderId="11" xfId="0" applyFont="1" applyFill="1" applyBorder="1"/>
    <xf numFmtId="1" fontId="1" fillId="17" borderId="0" xfId="0" applyNumberFormat="1" applyFont="1" applyFill="1"/>
    <xf numFmtId="1" fontId="0" fillId="12" borderId="0" xfId="0" applyNumberFormat="1" applyFill="1"/>
    <xf numFmtId="0" fontId="0" fillId="10" borderId="14" xfId="0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3" fontId="0" fillId="10" borderId="45" xfId="0" applyNumberFormat="1" applyFill="1" applyBorder="1"/>
    <xf numFmtId="3" fontId="0" fillId="10" borderId="10" xfId="0" applyNumberFormat="1" applyFill="1" applyBorder="1"/>
    <xf numFmtId="3" fontId="1" fillId="17" borderId="0" xfId="0" applyNumberFormat="1" applyFont="1" applyFill="1"/>
    <xf numFmtId="3" fontId="0" fillId="12" borderId="0" xfId="0" applyNumberFormat="1" applyFill="1"/>
    <xf numFmtId="0" fontId="18" fillId="0" borderId="13" xfId="0" applyFont="1" applyBorder="1"/>
    <xf numFmtId="3" fontId="18" fillId="0" borderId="14" xfId="0" applyNumberFormat="1" applyFont="1" applyBorder="1"/>
    <xf numFmtId="0" fontId="18" fillId="0" borderId="14" xfId="0" applyFont="1" applyBorder="1"/>
    <xf numFmtId="0" fontId="18" fillId="0" borderId="10" xfId="0" applyFont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0" xfId="0" applyBorder="1" applyAlignment="1">
      <alignment horizontal="right"/>
    </xf>
    <xf numFmtId="1" fontId="0" fillId="0" borderId="32" xfId="0" applyNumberFormat="1" applyBorder="1" applyAlignment="1">
      <alignment horizontal="right"/>
    </xf>
    <xf numFmtId="1" fontId="0" fillId="0" borderId="33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0" fontId="0" fillId="0" borderId="49" xfId="0" applyBorder="1" applyAlignment="1">
      <alignment horizontal="right"/>
    </xf>
    <xf numFmtId="0" fontId="18" fillId="10" borderId="11" xfId="0" applyFont="1" applyFill="1" applyBorder="1"/>
    <xf numFmtId="1" fontId="1" fillId="10" borderId="3" xfId="0" applyNumberFormat="1" applyFont="1" applyFill="1" applyBorder="1"/>
    <xf numFmtId="3" fontId="0" fillId="10" borderId="4" xfId="0" applyNumberFormat="1" applyFill="1" applyBorder="1"/>
    <xf numFmtId="1" fontId="0" fillId="10" borderId="4" xfId="0" applyNumberFormat="1" applyFill="1" applyBorder="1"/>
    <xf numFmtId="1" fontId="0" fillId="10" borderId="10" xfId="0" applyNumberFormat="1" applyFill="1" applyBorder="1" applyAlignment="1">
      <alignment horizontal="right"/>
    </xf>
    <xf numFmtId="1" fontId="0" fillId="10" borderId="11" xfId="0" applyNumberFormat="1" applyFill="1" applyBorder="1"/>
    <xf numFmtId="1" fontId="0" fillId="10" borderId="13" xfId="0" applyNumberFormat="1" applyFill="1" applyBorder="1"/>
    <xf numFmtId="3" fontId="0" fillId="10" borderId="14" xfId="0" applyNumberFormat="1" applyFill="1" applyBorder="1"/>
    <xf numFmtId="1" fontId="0" fillId="10" borderId="14" xfId="0" applyNumberFormat="1" applyFill="1" applyBorder="1"/>
    <xf numFmtId="1" fontId="1" fillId="10" borderId="13" xfId="0" applyNumberFormat="1" applyFont="1" applyFill="1" applyBorder="1"/>
    <xf numFmtId="0" fontId="0" fillId="10" borderId="46" xfId="0" applyFill="1" applyBorder="1"/>
    <xf numFmtId="3" fontId="0" fillId="10" borderId="47" xfId="0" applyNumberFormat="1" applyFill="1" applyBorder="1"/>
    <xf numFmtId="0" fontId="0" fillId="10" borderId="47" xfId="0" applyFill="1" applyBorder="1"/>
    <xf numFmtId="3" fontId="1" fillId="10" borderId="10" xfId="0" applyNumberFormat="1" applyFont="1" applyFill="1" applyBorder="1" applyAlignment="1">
      <alignment horizontal="left"/>
    </xf>
    <xf numFmtId="0" fontId="2" fillId="9" borderId="48" xfId="0" applyFont="1" applyFill="1" applyBorder="1" applyAlignment="1">
      <alignment wrapText="1"/>
    </xf>
    <xf numFmtId="0" fontId="0" fillId="0" borderId="36" xfId="0" applyBorder="1" applyAlignment="1">
      <alignment horizontal="right"/>
    </xf>
    <xf numFmtId="1" fontId="0" fillId="0" borderId="36" xfId="0" applyNumberFormat="1" applyBorder="1" applyAlignment="1">
      <alignment horizontal="right"/>
    </xf>
    <xf numFmtId="0" fontId="0" fillId="13" borderId="0" xfId="0" applyFill="1"/>
    <xf numFmtId="1" fontId="0" fillId="13" borderId="0" xfId="0" applyNumberFormat="1" applyFill="1"/>
    <xf numFmtId="0" fontId="0" fillId="13" borderId="36" xfId="0" applyFill="1" applyBorder="1" applyAlignment="1">
      <alignment horizontal="right"/>
    </xf>
    <xf numFmtId="0" fontId="0" fillId="0" borderId="16" xfId="0" applyBorder="1" applyAlignment="1">
      <alignment horizontal="right"/>
    </xf>
    <xf numFmtId="1" fontId="0" fillId="0" borderId="35" xfId="0" applyNumberFormat="1" applyBorder="1" applyAlignment="1">
      <alignment horizontal="right"/>
    </xf>
    <xf numFmtId="1" fontId="0" fillId="0" borderId="37" xfId="0" applyNumberFormat="1" applyBorder="1" applyAlignment="1">
      <alignment horizontal="right"/>
    </xf>
    <xf numFmtId="0" fontId="2" fillId="9" borderId="51" xfId="0" applyFont="1" applyFill="1" applyBorder="1" applyAlignment="1">
      <alignment wrapText="1"/>
    </xf>
    <xf numFmtId="0" fontId="0" fillId="13" borderId="35" xfId="0" applyFill="1" applyBorder="1"/>
    <xf numFmtId="0" fontId="0" fillId="13" borderId="36" xfId="0" applyFill="1" applyBorder="1"/>
    <xf numFmtId="0" fontId="0" fillId="13" borderId="16" xfId="0" applyFill="1" applyBorder="1"/>
    <xf numFmtId="0" fontId="0" fillId="13" borderId="37" xfId="0" applyFill="1" applyBorder="1"/>
    <xf numFmtId="0" fontId="2" fillId="13" borderId="1" xfId="0" applyFont="1" applyFill="1" applyBorder="1" applyAlignment="1">
      <alignment wrapText="1"/>
    </xf>
    <xf numFmtId="3" fontId="19" fillId="9" borderId="1" xfId="0" applyNumberFormat="1" applyFont="1" applyFill="1" applyBorder="1" applyAlignment="1">
      <alignment horizontal="right"/>
    </xf>
    <xf numFmtId="0" fontId="0" fillId="13" borderId="52" xfId="0" applyFill="1" applyBorder="1" applyAlignment="1">
      <alignment horizontal="right"/>
    </xf>
    <xf numFmtId="0" fontId="0" fillId="13" borderId="53" xfId="0" applyFill="1" applyBorder="1"/>
    <xf numFmtId="0" fontId="0" fillId="13" borderId="54" xfId="0" applyFill="1" applyBorder="1" applyAlignment="1">
      <alignment horizontal="right"/>
    </xf>
    <xf numFmtId="0" fontId="1" fillId="13" borderId="53" xfId="0" applyFont="1" applyFill="1" applyBorder="1" applyAlignment="1">
      <alignment horizontal="right"/>
    </xf>
    <xf numFmtId="0" fontId="0" fillId="13" borderId="53" xfId="0" applyFill="1" applyBorder="1" applyAlignment="1">
      <alignment horizontal="right"/>
    </xf>
    <xf numFmtId="3" fontId="1" fillId="13" borderId="53" xfId="0" applyNumberFormat="1" applyFont="1" applyFill="1" applyBorder="1" applyAlignment="1">
      <alignment horizontal="right"/>
    </xf>
    <xf numFmtId="3" fontId="3" fillId="13" borderId="53" xfId="0" applyNumberFormat="1" applyFont="1" applyFill="1" applyBorder="1" applyAlignment="1">
      <alignment horizontal="right"/>
    </xf>
    <xf numFmtId="0" fontId="18" fillId="13" borderId="53" xfId="0" applyFont="1" applyFill="1" applyBorder="1" applyAlignment="1">
      <alignment horizontal="right"/>
    </xf>
    <xf numFmtId="1" fontId="0" fillId="13" borderId="53" xfId="0" applyNumberFormat="1" applyFill="1" applyBorder="1" applyAlignment="1">
      <alignment horizontal="right"/>
    </xf>
    <xf numFmtId="1" fontId="0" fillId="13" borderId="54" xfId="0" applyNumberFormat="1" applyFill="1" applyBorder="1" applyAlignment="1">
      <alignment horizontal="right"/>
    </xf>
    <xf numFmtId="0" fontId="0" fillId="13" borderId="55" xfId="0" applyFill="1" applyBorder="1"/>
    <xf numFmtId="3" fontId="5" fillId="2" borderId="9" xfId="0" applyNumberFormat="1" applyFont="1" applyFill="1" applyBorder="1"/>
    <xf numFmtId="0" fontId="1" fillId="13" borderId="48" xfId="0" applyFont="1" applyFill="1" applyBorder="1"/>
    <xf numFmtId="0" fontId="0" fillId="13" borderId="36" xfId="0" applyFill="1" applyBorder="1" applyAlignment="1">
      <alignment horizontal="left"/>
    </xf>
    <xf numFmtId="0" fontId="1" fillId="13" borderId="36" xfId="0" applyFont="1" applyFill="1" applyBorder="1"/>
    <xf numFmtId="3" fontId="1" fillId="13" borderId="36" xfId="0" applyNumberFormat="1" applyFont="1" applyFill="1" applyBorder="1" applyAlignment="1">
      <alignment horizontal="left"/>
    </xf>
    <xf numFmtId="3" fontId="3" fillId="13" borderId="36" xfId="0" applyNumberFormat="1" applyFont="1" applyFill="1" applyBorder="1" applyAlignment="1">
      <alignment horizontal="left"/>
    </xf>
    <xf numFmtId="0" fontId="18" fillId="13" borderId="37" xfId="0" applyFont="1" applyFill="1" applyBorder="1"/>
    <xf numFmtId="1" fontId="0" fillId="13" borderId="35" xfId="0" applyNumberFormat="1" applyFill="1" applyBorder="1"/>
    <xf numFmtId="1" fontId="0" fillId="13" borderId="36" xfId="0" applyNumberFormat="1" applyFill="1" applyBorder="1"/>
    <xf numFmtId="1" fontId="0" fillId="13" borderId="37" xfId="0" applyNumberFormat="1" applyFill="1" applyBorder="1"/>
    <xf numFmtId="0" fontId="0" fillId="13" borderId="49" xfId="0" applyFill="1" applyBorder="1"/>
    <xf numFmtId="3" fontId="5" fillId="2" borderId="1" xfId="0" applyNumberFormat="1" applyFont="1" applyFill="1" applyBorder="1"/>
    <xf numFmtId="3" fontId="0" fillId="13" borderId="48" xfId="0" applyNumberFormat="1" applyFill="1" applyBorder="1"/>
    <xf numFmtId="3" fontId="0" fillId="13" borderId="36" xfId="0" applyNumberFormat="1" applyFill="1" applyBorder="1"/>
    <xf numFmtId="3" fontId="1" fillId="13" borderId="36" xfId="0" applyNumberFormat="1" applyFont="1" applyFill="1" applyBorder="1"/>
    <xf numFmtId="3" fontId="3" fillId="13" borderId="36" xfId="0" applyNumberFormat="1" applyFont="1" applyFill="1" applyBorder="1" applyAlignment="1">
      <alignment horizontal="right"/>
    </xf>
    <xf numFmtId="3" fontId="18" fillId="13" borderId="37" xfId="0" applyNumberFormat="1" applyFont="1" applyFill="1" applyBorder="1"/>
    <xf numFmtId="3" fontId="0" fillId="13" borderId="35" xfId="0" applyNumberFormat="1" applyFill="1" applyBorder="1"/>
    <xf numFmtId="3" fontId="0" fillId="13" borderId="37" xfId="0" applyNumberFormat="1" applyFill="1" applyBorder="1"/>
    <xf numFmtId="3" fontId="0" fillId="13" borderId="49" xfId="0" applyNumberFormat="1" applyFill="1" applyBorder="1"/>
    <xf numFmtId="0" fontId="20" fillId="0" borderId="1" xfId="0" applyFont="1" applyBorder="1"/>
    <xf numFmtId="0" fontId="18" fillId="13" borderId="36" xfId="0" applyFont="1" applyFill="1" applyBorder="1"/>
    <xf numFmtId="1" fontId="1" fillId="13" borderId="35" xfId="0" applyNumberFormat="1" applyFont="1" applyFill="1" applyBorder="1"/>
    <xf numFmtId="0" fontId="2" fillId="2" borderId="1" xfId="0" applyFont="1" applyFill="1" applyBorder="1"/>
    <xf numFmtId="0" fontId="0" fillId="13" borderId="30" xfId="0" applyFill="1" applyBorder="1"/>
    <xf numFmtId="3" fontId="0" fillId="13" borderId="30" xfId="0" applyNumberFormat="1" applyFill="1" applyBorder="1"/>
    <xf numFmtId="0" fontId="0" fillId="13" borderId="28" xfId="0" applyFill="1" applyBorder="1"/>
    <xf numFmtId="0" fontId="0" fillId="0" borderId="30" xfId="0" applyBorder="1" applyAlignment="1">
      <alignment horizontal="right"/>
    </xf>
  </cellXfs>
  <cellStyles count="5">
    <cellStyle name="Čárka 2" xfId="2" xr:uid="{00000000-0005-0000-0000-000000000000}"/>
    <cellStyle name="Čárka 2 2" xfId="4" xr:uid="{00000000-0005-0000-0000-000001000000}"/>
    <cellStyle name="Normální" xfId="0" builtinId="0"/>
    <cellStyle name="Normální 2" xfId="1" xr:uid="{00000000-0005-0000-0000-000003000000}"/>
    <cellStyle name="Normální 2 2" xfId="3" xr:uid="{00000000-0005-0000-0000-000004000000}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sqref="A1:IV65536"/>
    </sheetView>
  </sheetViews>
  <sheetFormatPr defaultRowHeight="12.75" x14ac:dyDescent="0.2"/>
  <cols>
    <col min="2" max="3" width="61.5703125" customWidth="1"/>
  </cols>
  <sheetData>
    <row r="1" spans="1:4" ht="26.25" thickBot="1" x14ac:dyDescent="0.25">
      <c r="A1" s="24"/>
      <c r="B1" s="1" t="s">
        <v>19</v>
      </c>
      <c r="C1" s="2" t="s">
        <v>0</v>
      </c>
      <c r="D1" s="2" t="s">
        <v>1</v>
      </c>
    </row>
    <row r="2" spans="1:4" x14ac:dyDescent="0.2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">
      <c r="A15" s="23" t="s">
        <v>41</v>
      </c>
      <c r="B15" s="13" t="s">
        <v>6</v>
      </c>
      <c r="C15" s="16">
        <v>2016</v>
      </c>
      <c r="D15" s="14">
        <v>0</v>
      </c>
    </row>
    <row r="16" spans="1:4" ht="13.5" thickBot="1" x14ac:dyDescent="0.25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25">
      <c r="A17" s="6"/>
      <c r="B17" s="6" t="s">
        <v>2</v>
      </c>
      <c r="C17" s="7"/>
      <c r="D17" s="8">
        <f>SUM(D2:D16)</f>
        <v>9880</v>
      </c>
    </row>
    <row r="18" spans="1:4" ht="13.5" thickBot="1" x14ac:dyDescent="0.2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F2" sqref="F2"/>
    </sheetView>
  </sheetViews>
  <sheetFormatPr defaultRowHeight="12.75" x14ac:dyDescent="0.2"/>
  <cols>
    <col min="1" max="1" width="3.140625" customWidth="1"/>
    <col min="2" max="2" width="62.140625" customWidth="1"/>
    <col min="3" max="3" width="8.5703125" customWidth="1"/>
    <col min="4" max="4" width="11" customWidth="1"/>
    <col min="5" max="5" width="11.85546875" customWidth="1"/>
    <col min="6" max="6" width="12.140625" customWidth="1"/>
    <col min="7" max="7" width="12.5703125" customWidth="1"/>
    <col min="8" max="8" width="28.85546875" customWidth="1"/>
  </cols>
  <sheetData>
    <row r="1" spans="1:9" ht="26.25" thickBot="1" x14ac:dyDescent="0.2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.5" thickBot="1" x14ac:dyDescent="0.25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2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11" sqref="B11"/>
    </sheetView>
  </sheetViews>
  <sheetFormatPr defaultRowHeight="12.75" x14ac:dyDescent="0.2"/>
  <cols>
    <col min="1" max="1" width="67.140625" customWidth="1"/>
  </cols>
  <sheetData>
    <row r="1" spans="1:2" ht="30.75" thickBot="1" x14ac:dyDescent="0.3">
      <c r="A1" s="74" t="s">
        <v>80</v>
      </c>
      <c r="B1" s="75" t="s">
        <v>81</v>
      </c>
    </row>
    <row r="2" spans="1:2" ht="14.25" x14ac:dyDescent="0.2">
      <c r="A2" s="76" t="s">
        <v>54</v>
      </c>
      <c r="B2" s="77">
        <v>5000</v>
      </c>
    </row>
    <row r="3" spans="1:2" ht="14.25" x14ac:dyDescent="0.2">
      <c r="A3" s="78" t="s">
        <v>64</v>
      </c>
      <c r="B3" s="79">
        <v>2500</v>
      </c>
    </row>
    <row r="4" spans="1:2" ht="14.25" x14ac:dyDescent="0.2">
      <c r="A4" s="80" t="s">
        <v>57</v>
      </c>
      <c r="B4" s="81">
        <v>2200</v>
      </c>
    </row>
    <row r="5" spans="1:2" ht="14.25" x14ac:dyDescent="0.2">
      <c r="A5" s="78" t="s">
        <v>82</v>
      </c>
      <c r="B5" s="79">
        <v>1400</v>
      </c>
    </row>
    <row r="6" spans="1:2" ht="14.25" x14ac:dyDescent="0.2">
      <c r="A6" s="78" t="s">
        <v>55</v>
      </c>
      <c r="B6" s="82">
        <v>1000</v>
      </c>
    </row>
    <row r="7" spans="1:2" ht="14.25" x14ac:dyDescent="0.2">
      <c r="A7" s="80" t="s">
        <v>56</v>
      </c>
      <c r="B7" s="81">
        <v>700</v>
      </c>
    </row>
    <row r="8" spans="1:2" ht="14.25" x14ac:dyDescent="0.2">
      <c r="A8" s="80" t="s">
        <v>83</v>
      </c>
      <c r="B8" s="81">
        <v>600</v>
      </c>
    </row>
    <row r="9" spans="1:2" ht="14.25" x14ac:dyDescent="0.2">
      <c r="A9" s="80" t="s">
        <v>70</v>
      </c>
      <c r="B9" s="81">
        <v>300</v>
      </c>
    </row>
    <row r="10" spans="1:2" ht="14.25" x14ac:dyDescent="0.2">
      <c r="A10" s="80" t="s">
        <v>84</v>
      </c>
      <c r="B10" s="81">
        <v>800</v>
      </c>
    </row>
    <row r="11" spans="1:2" ht="14.25" x14ac:dyDescent="0.2">
      <c r="A11" s="80" t="s">
        <v>85</v>
      </c>
      <c r="B11" s="81">
        <v>230</v>
      </c>
    </row>
    <row r="12" spans="1:2" ht="14.25" x14ac:dyDescent="0.2">
      <c r="A12" s="80" t="s">
        <v>72</v>
      </c>
      <c r="B12" s="81">
        <v>100</v>
      </c>
    </row>
    <row r="13" spans="1:2" ht="14.25" x14ac:dyDescent="0.2">
      <c r="A13" s="78" t="s">
        <v>86</v>
      </c>
      <c r="B13" s="79">
        <v>100</v>
      </c>
    </row>
    <row r="14" spans="1:2" ht="14.25" x14ac:dyDescent="0.2">
      <c r="A14" s="80" t="s">
        <v>87</v>
      </c>
      <c r="B14" s="81">
        <v>50</v>
      </c>
    </row>
    <row r="15" spans="1:2" ht="14.25" x14ac:dyDescent="0.2">
      <c r="A15" s="83" t="s">
        <v>67</v>
      </c>
      <c r="B15" s="84">
        <v>50</v>
      </c>
    </row>
    <row r="16" spans="1:2" ht="14.25" x14ac:dyDescent="0.2">
      <c r="A16" s="83" t="s">
        <v>88</v>
      </c>
      <c r="B16" s="84">
        <v>30</v>
      </c>
    </row>
    <row r="17" spans="1:2" ht="15.75" thickBot="1" x14ac:dyDescent="0.25">
      <c r="A17" s="83" t="s">
        <v>89</v>
      </c>
      <c r="B17" s="84">
        <v>250</v>
      </c>
    </row>
    <row r="18" spans="1:2" ht="15.75" thickBot="1" x14ac:dyDescent="0.3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topLeftCell="B1" workbookViewId="0">
      <selection activeCell="B44" sqref="B44"/>
    </sheetView>
  </sheetViews>
  <sheetFormatPr defaultRowHeight="12.75" x14ac:dyDescent="0.2"/>
  <cols>
    <col min="1" max="1" width="5.85546875" customWidth="1"/>
    <col min="2" max="2" width="62.5703125" customWidth="1"/>
    <col min="4" max="4" width="11.42578125" customWidth="1"/>
    <col min="5" max="5" width="10.85546875" customWidth="1"/>
    <col min="6" max="6" width="9.5703125" customWidth="1"/>
  </cols>
  <sheetData>
    <row r="1" spans="1:8" ht="39" thickBot="1" x14ac:dyDescent="0.2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.5" thickBot="1" x14ac:dyDescent="0.25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2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2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zoomScale="150" workbookViewId="0">
      <selection sqref="A1:C16"/>
    </sheetView>
  </sheetViews>
  <sheetFormatPr defaultRowHeight="12.75" x14ac:dyDescent="0.2"/>
  <cols>
    <col min="1" max="1" width="67.85546875" customWidth="1"/>
    <col min="3" max="3" width="11.42578125" customWidth="1"/>
  </cols>
  <sheetData>
    <row r="1" spans="1:3" ht="39" thickBot="1" x14ac:dyDescent="0.25">
      <c r="A1" s="1" t="s">
        <v>99</v>
      </c>
      <c r="B1" s="2" t="s">
        <v>1</v>
      </c>
      <c r="C1" s="2" t="s">
        <v>100</v>
      </c>
    </row>
    <row r="2" spans="1:3" x14ac:dyDescent="0.2">
      <c r="A2" s="43" t="s">
        <v>54</v>
      </c>
      <c r="B2" s="46">
        <v>10000</v>
      </c>
      <c r="C2" s="88">
        <v>10000</v>
      </c>
    </row>
    <row r="3" spans="1:3" x14ac:dyDescent="0.2">
      <c r="A3" s="39" t="s">
        <v>96</v>
      </c>
      <c r="B3" s="41">
        <v>4000</v>
      </c>
      <c r="C3" s="89">
        <v>4000</v>
      </c>
    </row>
    <row r="4" spans="1:3" x14ac:dyDescent="0.2">
      <c r="A4" s="13" t="s">
        <v>97</v>
      </c>
      <c r="B4" s="14">
        <v>1370</v>
      </c>
      <c r="C4" s="90">
        <v>1370</v>
      </c>
    </row>
    <row r="5" spans="1:3" x14ac:dyDescent="0.2">
      <c r="A5" s="13" t="s">
        <v>63</v>
      </c>
      <c r="B5" s="14">
        <v>300</v>
      </c>
      <c r="C5" s="90">
        <v>300</v>
      </c>
    </row>
    <row r="6" spans="1:3" x14ac:dyDescent="0.2">
      <c r="A6" s="13" t="s">
        <v>95</v>
      </c>
      <c r="B6" s="14">
        <v>441</v>
      </c>
      <c r="C6" s="90">
        <v>441</v>
      </c>
    </row>
    <row r="7" spans="1:3" x14ac:dyDescent="0.2">
      <c r="A7" s="13" t="s">
        <v>67</v>
      </c>
      <c r="B7" s="14">
        <v>200</v>
      </c>
      <c r="C7" s="90">
        <v>0</v>
      </c>
    </row>
    <row r="8" spans="1:3" x14ac:dyDescent="0.2">
      <c r="A8" s="13" t="s">
        <v>59</v>
      </c>
      <c r="B8" s="14">
        <v>900</v>
      </c>
      <c r="C8" s="90">
        <v>0</v>
      </c>
    </row>
    <row r="9" spans="1:3" x14ac:dyDescent="0.2">
      <c r="A9" s="42" t="s">
        <v>65</v>
      </c>
      <c r="B9" s="44">
        <v>1300</v>
      </c>
      <c r="C9" s="91">
        <v>0</v>
      </c>
    </row>
    <row r="10" spans="1:3" x14ac:dyDescent="0.2">
      <c r="A10" s="42" t="s">
        <v>98</v>
      </c>
      <c r="B10" s="45">
        <v>6000</v>
      </c>
      <c r="C10" s="92">
        <v>80</v>
      </c>
    </row>
    <row r="11" spans="1:3" x14ac:dyDescent="0.2">
      <c r="A11" s="42" t="s">
        <v>92</v>
      </c>
      <c r="B11" s="45">
        <v>500</v>
      </c>
      <c r="C11" s="92">
        <v>440</v>
      </c>
    </row>
    <row r="12" spans="1:3" x14ac:dyDescent="0.2">
      <c r="A12" s="20" t="s">
        <v>74</v>
      </c>
      <c r="B12" s="22">
        <v>500</v>
      </c>
      <c r="C12" s="22">
        <v>0</v>
      </c>
    </row>
    <row r="13" spans="1:3" ht="13.5" thickBot="1" x14ac:dyDescent="0.25">
      <c r="A13" s="67" t="s">
        <v>78</v>
      </c>
      <c r="B13" s="68">
        <v>2500</v>
      </c>
      <c r="C13" s="93">
        <v>50</v>
      </c>
    </row>
    <row r="14" spans="1:3" ht="13.5" thickBot="1" x14ac:dyDescent="0.2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25">
      <c r="A15" s="56" t="s">
        <v>3</v>
      </c>
      <c r="B15" s="57">
        <v>23000</v>
      </c>
      <c r="C15" s="57">
        <v>23000</v>
      </c>
    </row>
    <row r="16" spans="1:3" ht="13.5" thickBot="1" x14ac:dyDescent="0.25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E21" sqref="E21"/>
    </sheetView>
  </sheetViews>
  <sheetFormatPr defaultRowHeight="12.75" x14ac:dyDescent="0.2"/>
  <cols>
    <col min="1" max="1" width="66.140625" customWidth="1"/>
    <col min="2" max="2" width="12.85546875" customWidth="1"/>
    <col min="3" max="3" width="12.5703125" customWidth="1"/>
    <col min="4" max="4" width="13.85546875" customWidth="1"/>
  </cols>
  <sheetData>
    <row r="1" spans="1:4" ht="29.45" customHeight="1" thickBot="1" x14ac:dyDescent="0.25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5.75" thickBot="1" x14ac:dyDescent="0.25">
      <c r="A2" s="100" t="s">
        <v>103</v>
      </c>
      <c r="B2" s="101">
        <v>10000</v>
      </c>
      <c r="C2" s="102">
        <v>10000</v>
      </c>
      <c r="D2" s="102">
        <v>8887</v>
      </c>
    </row>
    <row r="3" spans="1:4" ht="15.75" thickBot="1" x14ac:dyDescent="0.25">
      <c r="A3" s="100" t="s">
        <v>96</v>
      </c>
      <c r="B3" s="101">
        <v>4000</v>
      </c>
      <c r="C3" s="102">
        <v>4000</v>
      </c>
      <c r="D3" s="102">
        <v>60</v>
      </c>
    </row>
    <row r="4" spans="1:4" ht="15.75" thickBot="1" x14ac:dyDescent="0.25">
      <c r="A4" s="100" t="s">
        <v>97</v>
      </c>
      <c r="B4" s="101">
        <v>1370</v>
      </c>
      <c r="C4" s="102">
        <v>1370</v>
      </c>
      <c r="D4" s="102">
        <v>1264</v>
      </c>
    </row>
    <row r="5" spans="1:4" ht="15.75" thickBot="1" x14ac:dyDescent="0.25">
      <c r="A5" s="100" t="s">
        <v>104</v>
      </c>
      <c r="B5" s="101">
        <v>300</v>
      </c>
      <c r="C5" s="102">
        <v>300</v>
      </c>
      <c r="D5" s="102">
        <v>163</v>
      </c>
    </row>
    <row r="6" spans="1:4" ht="15.75" thickBot="1" x14ac:dyDescent="0.25">
      <c r="A6" s="100" t="s">
        <v>95</v>
      </c>
      <c r="B6" s="101">
        <v>441</v>
      </c>
      <c r="C6" s="102">
        <v>441</v>
      </c>
      <c r="D6" s="102">
        <v>499</v>
      </c>
    </row>
    <row r="7" spans="1:4" ht="15.75" thickBot="1" x14ac:dyDescent="0.25">
      <c r="A7" s="100" t="s">
        <v>98</v>
      </c>
      <c r="B7" s="101">
        <v>6000</v>
      </c>
      <c r="C7" s="102">
        <v>80</v>
      </c>
      <c r="D7" s="102">
        <v>96</v>
      </c>
    </row>
    <row r="8" spans="1:4" ht="15.75" thickBot="1" x14ac:dyDescent="0.25">
      <c r="A8" s="100" t="s">
        <v>92</v>
      </c>
      <c r="B8" s="101">
        <v>500</v>
      </c>
      <c r="C8" s="102">
        <v>440</v>
      </c>
      <c r="D8" s="102">
        <v>326</v>
      </c>
    </row>
    <row r="9" spans="1:4" ht="15.75" thickBot="1" x14ac:dyDescent="0.25">
      <c r="A9" s="100" t="s">
        <v>78</v>
      </c>
      <c r="B9" s="101">
        <v>2500</v>
      </c>
      <c r="C9" s="102">
        <v>2100</v>
      </c>
      <c r="D9" s="102">
        <v>85</v>
      </c>
    </row>
    <row r="10" spans="1:4" ht="16.5" thickBot="1" x14ac:dyDescent="0.25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.5" thickBot="1" x14ac:dyDescent="0.25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.5" thickBot="1" x14ac:dyDescent="0.25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zoomScale="145" zoomScaleNormal="145" workbookViewId="0">
      <selection sqref="A1:C13"/>
    </sheetView>
  </sheetViews>
  <sheetFormatPr defaultRowHeight="12.75" x14ac:dyDescent="0.2"/>
  <cols>
    <col min="1" max="1" width="71" customWidth="1"/>
    <col min="2" max="3" width="13.85546875" customWidth="1"/>
    <col min="4" max="4" width="13.140625" customWidth="1"/>
    <col min="5" max="5" width="13.85546875" customWidth="1"/>
    <col min="8" max="8" width="11.140625" bestFit="1" customWidth="1"/>
  </cols>
  <sheetData>
    <row r="1" spans="1:14" ht="39" thickBot="1" x14ac:dyDescent="0.25">
      <c r="A1" s="1" t="s">
        <v>128</v>
      </c>
      <c r="B1" s="2" t="s">
        <v>1</v>
      </c>
      <c r="C1" s="2" t="s">
        <v>100</v>
      </c>
    </row>
    <row r="2" spans="1:14" x14ac:dyDescent="0.2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">
      <c r="A3" s="13" t="s">
        <v>120</v>
      </c>
      <c r="B3" s="116">
        <v>45</v>
      </c>
      <c r="C3" s="89">
        <v>45</v>
      </c>
    </row>
    <row r="4" spans="1:14" ht="13.5" thickBot="1" x14ac:dyDescent="0.25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">
      <c r="A5" s="13" t="s">
        <v>59</v>
      </c>
      <c r="B5" s="14">
        <v>900</v>
      </c>
      <c r="C5" s="90">
        <v>0</v>
      </c>
    </row>
    <row r="6" spans="1:14" x14ac:dyDescent="0.2">
      <c r="A6" s="106" t="s">
        <v>108</v>
      </c>
      <c r="B6" s="14">
        <v>91</v>
      </c>
      <c r="C6" s="90">
        <v>91</v>
      </c>
    </row>
    <row r="7" spans="1:14" x14ac:dyDescent="0.2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">
      <c r="A8" s="107" t="s">
        <v>98</v>
      </c>
      <c r="B8" s="14">
        <v>4818</v>
      </c>
      <c r="C8" s="90">
        <v>4818</v>
      </c>
    </row>
    <row r="9" spans="1:14" x14ac:dyDescent="0.2">
      <c r="A9" s="42" t="s">
        <v>92</v>
      </c>
      <c r="B9" s="22">
        <v>340</v>
      </c>
      <c r="C9" s="90">
        <v>340</v>
      </c>
    </row>
    <row r="10" spans="1:14" x14ac:dyDescent="0.2">
      <c r="A10" s="135" t="s">
        <v>127</v>
      </c>
      <c r="B10" s="48"/>
      <c r="C10" s="134">
        <v>60</v>
      </c>
    </row>
    <row r="11" spans="1:14" x14ac:dyDescent="0.2">
      <c r="A11" s="20" t="s">
        <v>106</v>
      </c>
      <c r="B11" s="109">
        <v>500</v>
      </c>
      <c r="C11" s="108">
        <v>0</v>
      </c>
    </row>
    <row r="12" spans="1:14" ht="13.5" thickBot="1" x14ac:dyDescent="0.25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2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">
      <c r="E14" t="s">
        <v>123</v>
      </c>
      <c r="F14">
        <v>17818</v>
      </c>
    </row>
    <row r="15" spans="1:14" x14ac:dyDescent="0.2">
      <c r="E15" s="106" t="s">
        <v>113</v>
      </c>
      <c r="F15">
        <f>SUM(F13:F14)</f>
        <v>19588</v>
      </c>
      <c r="H15">
        <v>48</v>
      </c>
    </row>
    <row r="16" spans="1:14" x14ac:dyDescent="0.2">
      <c r="E16" s="132" t="s">
        <v>124</v>
      </c>
      <c r="F16">
        <v>2500</v>
      </c>
      <c r="H16">
        <v>110</v>
      </c>
    </row>
    <row r="17" spans="1:9" x14ac:dyDescent="0.2">
      <c r="B17" s="121"/>
      <c r="E17" s="132" t="s">
        <v>125</v>
      </c>
      <c r="F17">
        <v>2300</v>
      </c>
      <c r="H17">
        <v>120</v>
      </c>
    </row>
    <row r="18" spans="1:9" x14ac:dyDescent="0.2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">
      <c r="A19" s="121">
        <v>2019</v>
      </c>
      <c r="B19" s="123"/>
    </row>
    <row r="20" spans="1:9" x14ac:dyDescent="0.2">
      <c r="A20" s="128" t="s">
        <v>109</v>
      </c>
      <c r="B20" s="127" t="s">
        <v>115</v>
      </c>
      <c r="D20">
        <f>37*1.21</f>
        <v>44.769999999999996</v>
      </c>
    </row>
    <row r="21" spans="1:9" x14ac:dyDescent="0.2">
      <c r="A21" s="123" t="s">
        <v>116</v>
      </c>
      <c r="B21" s="122">
        <v>111425</v>
      </c>
    </row>
    <row r="22" spans="1:9" x14ac:dyDescent="0.2">
      <c r="A22" s="123" t="s">
        <v>117</v>
      </c>
      <c r="B22" s="122">
        <v>500</v>
      </c>
    </row>
    <row r="23" spans="1:9" x14ac:dyDescent="0.2">
      <c r="A23" s="125" t="s">
        <v>113</v>
      </c>
      <c r="B23" s="122">
        <f>SUM(B21:B22)</f>
        <v>111925</v>
      </c>
    </row>
    <row r="25" spans="1:9" x14ac:dyDescent="0.2">
      <c r="A25" t="s">
        <v>119</v>
      </c>
      <c r="B25" s="130"/>
    </row>
    <row r="26" spans="1:9" x14ac:dyDescent="0.2">
      <c r="A26" s="124" t="s">
        <v>110</v>
      </c>
      <c r="B26" s="130">
        <v>58650</v>
      </c>
    </row>
    <row r="27" spans="1:9" x14ac:dyDescent="0.2">
      <c r="A27" s="124" t="s">
        <v>111</v>
      </c>
      <c r="B27" s="131">
        <v>26000</v>
      </c>
    </row>
    <row r="28" spans="1:9" x14ac:dyDescent="0.2">
      <c r="A28" s="129" t="s">
        <v>112</v>
      </c>
      <c r="B28" s="123">
        <v>1500</v>
      </c>
    </row>
    <row r="29" spans="1:9" x14ac:dyDescent="0.2">
      <c r="A29" s="129" t="s">
        <v>114</v>
      </c>
      <c r="B29" s="123">
        <v>6775</v>
      </c>
    </row>
    <row r="30" spans="1:9" x14ac:dyDescent="0.2">
      <c r="A30" s="129" t="s">
        <v>118</v>
      </c>
      <c r="B30" s="123">
        <v>19000</v>
      </c>
    </row>
    <row r="31" spans="1:9" x14ac:dyDescent="0.2">
      <c r="A31" s="129" t="s">
        <v>113</v>
      </c>
      <c r="B31" s="126">
        <f>SUM(B26:B30)</f>
        <v>111925</v>
      </c>
    </row>
    <row r="32" spans="1:9" x14ac:dyDescent="0.2">
      <c r="B32" s="126"/>
    </row>
    <row r="33" spans="2:2" x14ac:dyDescent="0.2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workbookViewId="0">
      <selection activeCell="B1" sqref="B1:H13"/>
    </sheetView>
  </sheetViews>
  <sheetFormatPr defaultRowHeight="12.75" x14ac:dyDescent="0.2"/>
  <cols>
    <col min="1" max="1" width="39.85546875" customWidth="1"/>
    <col min="2" max="3" width="11.85546875" customWidth="1"/>
  </cols>
  <sheetData>
    <row r="1" spans="1:8" ht="39" thickBot="1" x14ac:dyDescent="0.2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.5" thickBot="1" x14ac:dyDescent="0.25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2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selection sqref="A1:E10"/>
    </sheetView>
  </sheetViews>
  <sheetFormatPr defaultRowHeight="12.75" x14ac:dyDescent="0.2"/>
  <cols>
    <col min="1" max="1" width="44.42578125" customWidth="1"/>
    <col min="2" max="2" width="13.85546875" customWidth="1"/>
    <col min="3" max="3" width="12.85546875" customWidth="1"/>
    <col min="4" max="4" width="11.5703125" customWidth="1"/>
    <col min="5" max="5" width="10.5703125" customWidth="1"/>
  </cols>
  <sheetData>
    <row r="1" spans="1:8" ht="39" thickBot="1" x14ac:dyDescent="0.2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.5" thickBot="1" x14ac:dyDescent="0.25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2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">
      <c r="B13" s="106" t="s">
        <v>143</v>
      </c>
      <c r="C13" s="106" t="s">
        <v>144</v>
      </c>
    </row>
    <row r="14" spans="1:8" x14ac:dyDescent="0.2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">
      <c r="A16" t="s">
        <v>142</v>
      </c>
      <c r="B16" s="174">
        <v>4895347.46</v>
      </c>
      <c r="C16" s="174">
        <f>B16*1.21</f>
        <v>5923370.4265999999</v>
      </c>
    </row>
    <row r="17" spans="1:3" x14ac:dyDescent="0.2">
      <c r="A17" s="106" t="s">
        <v>150</v>
      </c>
      <c r="B17" s="106" t="s">
        <v>94</v>
      </c>
    </row>
    <row r="19" spans="1:3" x14ac:dyDescent="0.2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">
      <c r="A20" s="106" t="s">
        <v>147</v>
      </c>
      <c r="B20" s="174">
        <v>3977920</v>
      </c>
      <c r="C20" s="174">
        <f>B20*1.21</f>
        <v>4813283.2</v>
      </c>
    </row>
    <row r="21" spans="1:3" x14ac:dyDescent="0.2">
      <c r="A21" s="106" t="s">
        <v>148</v>
      </c>
      <c r="B21" s="174">
        <v>370614</v>
      </c>
      <c r="C21" s="174">
        <f>B21*1.21</f>
        <v>448442.94</v>
      </c>
    </row>
    <row r="22" spans="1:3" x14ac:dyDescent="0.2">
      <c r="A22" s="106" t="s">
        <v>149</v>
      </c>
      <c r="B22" s="174">
        <v>125000</v>
      </c>
      <c r="C22" s="174">
        <f>B22*1.21</f>
        <v>151250</v>
      </c>
    </row>
    <row r="24" spans="1:3" x14ac:dyDescent="0.2">
      <c r="A24" s="106" t="s">
        <v>151</v>
      </c>
      <c r="C24" s="174">
        <f>SUM(C25:C26)</f>
        <v>1133375</v>
      </c>
    </row>
    <row r="25" spans="1:3" x14ac:dyDescent="0.2">
      <c r="A25" s="106" t="s">
        <v>152</v>
      </c>
      <c r="C25" s="174">
        <v>1133375</v>
      </c>
    </row>
    <row r="26" spans="1:3" x14ac:dyDescent="0.2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workbookViewId="0">
      <selection activeCell="B10" sqref="B10"/>
    </sheetView>
  </sheetViews>
  <sheetFormatPr defaultRowHeight="12.75" x14ac:dyDescent="0.2"/>
  <cols>
    <col min="1" max="1" width="64.85546875" customWidth="1"/>
    <col min="2" max="2" width="9.85546875" customWidth="1"/>
    <col min="3" max="3" width="12.5703125" customWidth="1"/>
  </cols>
  <sheetData>
    <row r="1" spans="1:3" ht="25.5" x14ac:dyDescent="0.2">
      <c r="A1" s="176" t="s">
        <v>156</v>
      </c>
      <c r="B1" s="177" t="s">
        <v>157</v>
      </c>
      <c r="C1" s="177" t="s">
        <v>166</v>
      </c>
    </row>
    <row r="2" spans="1:3" x14ac:dyDescent="0.2">
      <c r="A2" s="123" t="s">
        <v>158</v>
      </c>
      <c r="B2" s="126">
        <v>61704</v>
      </c>
      <c r="C2" s="126">
        <v>60779</v>
      </c>
    </row>
    <row r="3" spans="1:3" x14ac:dyDescent="0.2">
      <c r="A3" s="123" t="s">
        <v>159</v>
      </c>
      <c r="B3" s="126">
        <v>4047</v>
      </c>
      <c r="C3" s="123">
        <v>3243</v>
      </c>
    </row>
    <row r="4" spans="1:3" x14ac:dyDescent="0.2">
      <c r="A4" s="123" t="s">
        <v>160</v>
      </c>
      <c r="B4" s="126">
        <v>6012</v>
      </c>
      <c r="C4" s="126">
        <v>6007</v>
      </c>
    </row>
    <row r="5" spans="1:3" x14ac:dyDescent="0.2">
      <c r="A5" s="123" t="s">
        <v>161</v>
      </c>
      <c r="B5" s="126">
        <v>1400</v>
      </c>
      <c r="C5" s="123">
        <v>1375</v>
      </c>
    </row>
    <row r="6" spans="1:3" x14ac:dyDescent="0.2">
      <c r="A6" s="123" t="s">
        <v>162</v>
      </c>
      <c r="B6" s="123">
        <v>160</v>
      </c>
      <c r="C6" s="123">
        <v>155</v>
      </c>
    </row>
    <row r="7" spans="1:3" x14ac:dyDescent="0.2">
      <c r="A7" s="123" t="s">
        <v>163</v>
      </c>
      <c r="B7" s="123">
        <v>400</v>
      </c>
      <c r="C7" s="123">
        <v>361</v>
      </c>
    </row>
    <row r="8" spans="1:3" x14ac:dyDescent="0.2">
      <c r="A8" s="123" t="s">
        <v>164</v>
      </c>
      <c r="B8" s="123">
        <v>100</v>
      </c>
      <c r="C8" s="123">
        <v>0</v>
      </c>
    </row>
    <row r="9" spans="1:3" x14ac:dyDescent="0.2">
      <c r="A9" s="123" t="s">
        <v>165</v>
      </c>
      <c r="B9" s="123">
        <v>80</v>
      </c>
      <c r="C9" s="123">
        <v>48</v>
      </c>
    </row>
    <row r="10" spans="1:3" x14ac:dyDescent="0.2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topLeftCell="B4" workbookViewId="0">
      <selection activeCell="B1" sqref="B1:G24"/>
    </sheetView>
  </sheetViews>
  <sheetFormatPr defaultRowHeight="12.75" x14ac:dyDescent="0.2"/>
  <cols>
    <col min="1" max="1" width="4" customWidth="1"/>
    <col min="2" max="2" width="65" customWidth="1"/>
    <col min="3" max="3" width="11.140625" customWidth="1"/>
    <col min="4" max="4" width="13.85546875" customWidth="1"/>
    <col min="5" max="5" width="10.42578125" customWidth="1"/>
    <col min="6" max="6" width="11" customWidth="1"/>
    <col min="7" max="7" width="12.140625" customWidth="1"/>
  </cols>
  <sheetData>
    <row r="1" spans="1:12" ht="38.25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x14ac:dyDescent="0.2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.5" thickBot="1" x14ac:dyDescent="0.25">
      <c r="F22" t="s">
        <v>202</v>
      </c>
    </row>
    <row r="23" spans="1:12" ht="13.5" thickBot="1" x14ac:dyDescent="0.25">
      <c r="C23" s="180"/>
      <c r="D23" t="s">
        <v>203</v>
      </c>
    </row>
    <row r="24" spans="1:12" ht="13.5" thickBot="1" x14ac:dyDescent="0.25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workbookViewId="0">
      <selection activeCell="N22" sqref="N22"/>
    </sheetView>
  </sheetViews>
  <sheetFormatPr defaultRowHeight="12.75" x14ac:dyDescent="0.2"/>
  <cols>
    <col min="2" max="2" width="39.42578125" customWidth="1"/>
  </cols>
  <sheetData>
    <row r="1" spans="1:14" ht="51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x14ac:dyDescent="0.2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.5" thickBot="1" x14ac:dyDescent="0.25">
      <c r="F23" t="s">
        <v>202</v>
      </c>
    </row>
    <row r="24" spans="1:14" ht="13.5" thickBot="1" x14ac:dyDescent="0.25">
      <c r="C24" s="180"/>
      <c r="D24" t="s">
        <v>203</v>
      </c>
    </row>
    <row r="25" spans="1:14" ht="13.5" thickBot="1" x14ac:dyDescent="0.25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workbookViewId="0">
      <selection activeCell="B7" sqref="B7"/>
    </sheetView>
  </sheetViews>
  <sheetFormatPr defaultRowHeight="12.75" x14ac:dyDescent="0.2"/>
  <cols>
    <col min="1" max="1" width="43.5703125" customWidth="1"/>
    <col min="2" max="2" width="11.42578125" customWidth="1"/>
    <col min="3" max="3" width="13" customWidth="1"/>
    <col min="4" max="5" width="8.85546875" customWidth="1"/>
    <col min="6" max="6" width="12.85546875" customWidth="1"/>
  </cols>
  <sheetData>
    <row r="1" spans="1:7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x14ac:dyDescent="0.2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1.75" thickBot="1" x14ac:dyDescent="0.25">
      <c r="E21" s="213" t="s">
        <v>202</v>
      </c>
      <c r="F21" s="214" t="s">
        <v>229</v>
      </c>
    </row>
    <row r="22" spans="1:7" ht="13.5" thickBot="1" x14ac:dyDescent="0.25">
      <c r="B22" s="180"/>
      <c r="C22" t="s">
        <v>203</v>
      </c>
    </row>
    <row r="23" spans="1:7" ht="13.5" thickBot="1" x14ac:dyDescent="0.25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workbookViewId="0">
      <selection activeCell="L14" sqref="L14"/>
    </sheetView>
  </sheetViews>
  <sheetFormatPr defaultRowHeight="12.75" x14ac:dyDescent="0.2"/>
  <cols>
    <col min="1" max="1" width="50.85546875" customWidth="1"/>
  </cols>
  <sheetData>
    <row r="1" spans="1:10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x14ac:dyDescent="0.2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topLeftCell="B7" zoomScale="115" zoomScaleNormal="115" workbookViewId="0">
      <selection activeCell="E5" sqref="E5"/>
    </sheetView>
  </sheetViews>
  <sheetFormatPr defaultRowHeight="12.75" x14ac:dyDescent="0.2"/>
  <cols>
    <col min="1" max="1" width="58.140625" customWidth="1"/>
    <col min="2" max="2" width="8.140625" customWidth="1"/>
    <col min="3" max="3" width="7.85546875" customWidth="1"/>
    <col min="4" max="4" width="7.5703125" customWidth="1"/>
    <col min="6" max="6" width="14.85546875" customWidth="1"/>
    <col min="7" max="7" width="9" customWidth="1"/>
  </cols>
  <sheetData>
    <row r="1" spans="1:9" ht="38.25" x14ac:dyDescent="0.2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x14ac:dyDescent="0.2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.5" thickBot="1" x14ac:dyDescent="0.25"/>
    <row r="22" spans="1:9" ht="13.5" thickBot="1" x14ac:dyDescent="0.25">
      <c r="E22" s="180"/>
      <c r="F22" t="s">
        <v>203</v>
      </c>
    </row>
    <row r="23" spans="1:9" ht="13.5" thickBot="1" x14ac:dyDescent="0.25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A5" sqref="A5:XFD5"/>
    </sheetView>
  </sheetViews>
  <sheetFormatPr defaultRowHeight="12.75" x14ac:dyDescent="0.2"/>
  <cols>
    <col min="1" max="1" width="43.85546875" customWidth="1"/>
    <col min="2" max="2" width="8.140625" customWidth="1"/>
    <col min="3" max="3" width="13.140625" customWidth="1"/>
    <col min="4" max="4" width="10" customWidth="1"/>
    <col min="5" max="5" width="10.5703125" customWidth="1"/>
    <col min="6" max="7" width="10.42578125" customWidth="1"/>
    <col min="8" max="8" width="8.42578125" customWidth="1"/>
    <col min="9" max="9" width="8.140625" customWidth="1"/>
    <col min="10" max="10" width="8.85546875" customWidth="1"/>
  </cols>
  <sheetData>
    <row r="1" spans="1:11" ht="38.25" x14ac:dyDescent="0.2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01" t="s">
        <v>273</v>
      </c>
      <c r="J1" s="201" t="s">
        <v>274</v>
      </c>
      <c r="K1" s="201" t="s">
        <v>296</v>
      </c>
    </row>
    <row r="2" spans="1:11" x14ac:dyDescent="0.2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8">
        <v>36.299999999999997</v>
      </c>
      <c r="I2" s="238">
        <v>36.299999999999997</v>
      </c>
      <c r="J2" s="238">
        <v>36.299999999999997</v>
      </c>
      <c r="K2" s="235">
        <v>36.299999999999997</v>
      </c>
    </row>
    <row r="3" spans="1:11" x14ac:dyDescent="0.2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7">
        <v>0</v>
      </c>
      <c r="I3" s="237">
        <v>0</v>
      </c>
      <c r="J3" s="237">
        <v>30.25</v>
      </c>
      <c r="K3" s="235">
        <v>30.25</v>
      </c>
    </row>
    <row r="4" spans="1:11" x14ac:dyDescent="0.2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7">
        <v>48.4</v>
      </c>
      <c r="I4" s="237">
        <v>58.567</v>
      </c>
      <c r="J4" s="237">
        <v>592.81320000000005</v>
      </c>
      <c r="K4" s="235">
        <v>592.81320000000005</v>
      </c>
    </row>
    <row r="5" spans="1:11" x14ac:dyDescent="0.2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7">
        <v>36.299999999999997</v>
      </c>
      <c r="I5" s="237">
        <v>36.299999999999997</v>
      </c>
      <c r="J5" s="237">
        <v>36.299999999999997</v>
      </c>
      <c r="K5" s="235">
        <v>36.299999999999997</v>
      </c>
    </row>
    <row r="6" spans="1:11" x14ac:dyDescent="0.2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237">
        <v>852.68600000000004</v>
      </c>
      <c r="I6" s="237">
        <v>852.68600000000004</v>
      </c>
      <c r="J6" s="237">
        <v>852.68600000000004</v>
      </c>
      <c r="K6" s="235">
        <v>840.58605999999997</v>
      </c>
    </row>
    <row r="7" spans="1:11" x14ac:dyDescent="0.2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237">
        <v>0</v>
      </c>
      <c r="I7" s="237">
        <v>0</v>
      </c>
      <c r="J7" s="237">
        <v>168.61349999999999</v>
      </c>
      <c r="K7" s="235">
        <v>510.63936000000001</v>
      </c>
    </row>
    <row r="8" spans="1:11" x14ac:dyDescent="0.2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237">
        <v>0</v>
      </c>
      <c r="I8" s="237">
        <v>49.95</v>
      </c>
      <c r="J8" s="237">
        <v>7090.1162899999999</v>
      </c>
      <c r="K8" s="236">
        <v>7090.1162899999999</v>
      </c>
    </row>
    <row r="9" spans="1:11" x14ac:dyDescent="0.2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8">
        <v>7.8650000000000002</v>
      </c>
      <c r="I9" s="238">
        <v>7.8650000000000002</v>
      </c>
      <c r="J9" s="238">
        <v>7.8650000000000002</v>
      </c>
      <c r="K9" s="236">
        <v>7.8650000000000002</v>
      </c>
    </row>
    <row r="10" spans="1:11" ht="13.5" thickBot="1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5">
        <v>0</v>
      </c>
      <c r="I10" s="235">
        <v>0</v>
      </c>
      <c r="J10" s="236">
        <v>0</v>
      </c>
      <c r="K10" s="235">
        <v>0</v>
      </c>
    </row>
    <row r="11" spans="1:11" ht="13.5" thickBot="1" x14ac:dyDescent="0.25">
      <c r="A11" s="180" t="s">
        <v>247</v>
      </c>
      <c r="B11" s="180">
        <v>300</v>
      </c>
      <c r="C11" s="180" t="s">
        <v>266</v>
      </c>
      <c r="D11" s="180">
        <v>100</v>
      </c>
      <c r="E11" s="180">
        <v>300</v>
      </c>
      <c r="F11" s="180">
        <v>300</v>
      </c>
      <c r="G11" s="180"/>
      <c r="H11" s="180">
        <v>0</v>
      </c>
      <c r="I11" s="237">
        <v>38.72</v>
      </c>
      <c r="J11" s="237">
        <v>193.81</v>
      </c>
      <c r="K11" s="236">
        <v>193.81</v>
      </c>
    </row>
    <row r="12" spans="1:11" x14ac:dyDescent="0.2">
      <c r="A12" s="237" t="s">
        <v>231</v>
      </c>
      <c r="B12" s="237">
        <v>500</v>
      </c>
      <c r="C12" s="237"/>
      <c r="D12" s="237">
        <v>100</v>
      </c>
      <c r="E12" s="237">
        <v>500</v>
      </c>
      <c r="F12" s="237">
        <v>500</v>
      </c>
      <c r="G12" s="237"/>
      <c r="H12" s="237">
        <v>0</v>
      </c>
      <c r="I12" s="237">
        <v>193.34729999999999</v>
      </c>
      <c r="J12" s="237">
        <v>193.34729999999999</v>
      </c>
      <c r="K12" s="236">
        <v>492.5077</v>
      </c>
    </row>
    <row r="13" spans="1:11" x14ac:dyDescent="0.2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8">
        <v>72.599999999999994</v>
      </c>
      <c r="I13" s="238">
        <v>1743.70937</v>
      </c>
      <c r="J13" s="238">
        <v>2560.9495200000001</v>
      </c>
      <c r="K13" s="236">
        <v>2560.9495200000001</v>
      </c>
    </row>
    <row r="14" spans="1:11" x14ac:dyDescent="0.2">
      <c r="A14" s="237" t="s">
        <v>250</v>
      </c>
      <c r="B14" s="237">
        <v>1000</v>
      </c>
      <c r="C14" s="237" t="s">
        <v>189</v>
      </c>
      <c r="D14" s="237" t="s">
        <v>94</v>
      </c>
      <c r="E14" s="237">
        <v>1000</v>
      </c>
      <c r="F14" s="237">
        <v>1000</v>
      </c>
      <c r="G14" s="237"/>
      <c r="H14" s="237">
        <v>0</v>
      </c>
      <c r="I14" s="237">
        <v>202.97749999999999</v>
      </c>
      <c r="J14" s="237">
        <v>202.97749999999999</v>
      </c>
      <c r="K14" s="236">
        <v>762.81546000000003</v>
      </c>
    </row>
    <row r="15" spans="1:11" x14ac:dyDescent="0.2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5">
        <v>0</v>
      </c>
      <c r="I15" s="235">
        <v>0</v>
      </c>
      <c r="J15" s="236">
        <v>0</v>
      </c>
      <c r="K15" s="236">
        <v>0</v>
      </c>
    </row>
    <row r="16" spans="1:11" x14ac:dyDescent="0.2">
      <c r="A16" s="237" t="s">
        <v>264</v>
      </c>
      <c r="B16" s="237">
        <v>4000</v>
      </c>
      <c r="C16" s="237" t="s">
        <v>253</v>
      </c>
      <c r="D16" s="237" t="s">
        <v>94</v>
      </c>
      <c r="E16" s="237">
        <v>500</v>
      </c>
      <c r="F16" s="237">
        <v>500</v>
      </c>
      <c r="G16" s="237"/>
      <c r="H16" s="237">
        <v>0</v>
      </c>
      <c r="I16" s="237">
        <v>0</v>
      </c>
      <c r="J16" s="237">
        <v>55.5</v>
      </c>
      <c r="K16" s="236">
        <v>115</v>
      </c>
    </row>
    <row r="17" spans="1:11" ht="13.5" thickBot="1" x14ac:dyDescent="0.25">
      <c r="A17" s="237" t="s">
        <v>254</v>
      </c>
      <c r="B17" s="237">
        <v>500</v>
      </c>
      <c r="C17" s="237" t="s">
        <v>255</v>
      </c>
      <c r="D17" s="237" t="s">
        <v>94</v>
      </c>
      <c r="E17" s="237">
        <v>500</v>
      </c>
      <c r="F17" s="237">
        <v>500</v>
      </c>
      <c r="G17" s="237"/>
      <c r="H17" s="237">
        <v>0</v>
      </c>
      <c r="I17" s="237">
        <v>357.19900000000001</v>
      </c>
      <c r="J17" s="237">
        <v>377.30833999999999</v>
      </c>
      <c r="K17" s="236">
        <v>424.50833999999998</v>
      </c>
    </row>
    <row r="18" spans="1:11" ht="13.5" thickBot="1" x14ac:dyDescent="0.25">
      <c r="A18" s="180" t="s">
        <v>256</v>
      </c>
      <c r="B18" s="180">
        <v>700</v>
      </c>
      <c r="C18" s="180" t="s">
        <v>257</v>
      </c>
      <c r="D18" s="180" t="s">
        <v>94</v>
      </c>
      <c r="E18" s="180">
        <v>700</v>
      </c>
      <c r="F18" s="180">
        <v>700</v>
      </c>
      <c r="G18" s="180"/>
      <c r="H18" s="180">
        <v>0</v>
      </c>
      <c r="I18" s="180">
        <v>0</v>
      </c>
      <c r="J18" s="180">
        <v>0</v>
      </c>
      <c r="K18" s="236">
        <v>406.49</v>
      </c>
    </row>
    <row r="19" spans="1:11" ht="13.5" thickBot="1" x14ac:dyDescent="0.25">
      <c r="A19" s="180" t="s">
        <v>227</v>
      </c>
      <c r="B19" s="180">
        <v>300</v>
      </c>
      <c r="C19" s="180"/>
      <c r="D19" s="180">
        <v>100</v>
      </c>
      <c r="E19" s="180">
        <v>300</v>
      </c>
      <c r="F19" s="180">
        <v>300</v>
      </c>
      <c r="G19" s="180"/>
      <c r="H19" s="180">
        <v>0</v>
      </c>
      <c r="I19" s="180">
        <v>0</v>
      </c>
      <c r="J19" s="180">
        <v>63.040999999999997</v>
      </c>
      <c r="K19" s="236">
        <v>63.040999999999997</v>
      </c>
    </row>
    <row r="20" spans="1:11" x14ac:dyDescent="0.2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239">
        <f>SUM(H2:H19)</f>
        <v>1054.1510000000001</v>
      </c>
      <c r="I20" s="239">
        <f>SUM(I2:I19)</f>
        <v>3577.6211699999999</v>
      </c>
      <c r="J20" s="239">
        <f>SUM(J2:J19)</f>
        <v>12461.877649999999</v>
      </c>
      <c r="K20" s="239">
        <f>SUM(K2:K19)</f>
        <v>14163.991929999998</v>
      </c>
    </row>
    <row r="21" spans="1:11" ht="13.5" thickBot="1" x14ac:dyDescent="0.25"/>
    <row r="22" spans="1:11" ht="13.5" thickBot="1" x14ac:dyDescent="0.25">
      <c r="B22" s="180"/>
      <c r="C22" t="s">
        <v>203</v>
      </c>
    </row>
    <row r="23" spans="1:11" ht="13.5" thickBot="1" x14ac:dyDescent="0.25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4"/>
  <sheetViews>
    <sheetView zoomScale="166" workbookViewId="0">
      <selection activeCell="G1" sqref="G1:H20"/>
    </sheetView>
  </sheetViews>
  <sheetFormatPr defaultRowHeight="12.75" x14ac:dyDescent="0.2"/>
  <cols>
    <col min="1" max="1" width="55.85546875" customWidth="1"/>
    <col min="2" max="2" width="9.85546875" customWidth="1"/>
    <col min="3" max="3" width="16.140625" customWidth="1"/>
    <col min="4" max="4" width="7.42578125" customWidth="1"/>
    <col min="5" max="5" width="12.5703125" customWidth="1"/>
    <col min="6" max="6" width="10.42578125" customWidth="1"/>
    <col min="7" max="7" width="9.7109375" customWidth="1"/>
    <col min="8" max="8" width="9.140625" customWidth="1"/>
  </cols>
  <sheetData>
    <row r="1" spans="1:8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/>
      <c r="H1" s="287"/>
    </row>
    <row r="2" spans="1:8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/>
      <c r="H2" s="288"/>
    </row>
    <row r="3" spans="1:8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/>
      <c r="H3" s="288"/>
    </row>
    <row r="4" spans="1:8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/>
      <c r="H4" s="288"/>
    </row>
    <row r="5" spans="1:8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/>
      <c r="H5" s="288"/>
    </row>
    <row r="6" spans="1:8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/>
      <c r="H6" s="288"/>
    </row>
    <row r="7" spans="1:8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/>
      <c r="H7" s="288"/>
    </row>
    <row r="8" spans="1:8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/>
      <c r="H8" s="288"/>
    </row>
    <row r="9" spans="1:8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/>
      <c r="H9" s="288"/>
    </row>
    <row r="10" spans="1:8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/>
      <c r="H10" s="288"/>
    </row>
    <row r="11" spans="1:8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/>
      <c r="H11" s="289"/>
    </row>
    <row r="12" spans="1:8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/>
      <c r="H12" s="288"/>
    </row>
    <row r="13" spans="1:8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/>
      <c r="H13" s="289"/>
    </row>
    <row r="14" spans="1:8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/>
      <c r="H14" s="288"/>
    </row>
    <row r="15" spans="1:8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/>
      <c r="H15" s="289"/>
    </row>
    <row r="16" spans="1:8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/>
      <c r="H16" s="289"/>
    </row>
    <row r="17" spans="1:8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/>
      <c r="H17" s="289"/>
    </row>
    <row r="18" spans="1:8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/>
      <c r="H18" s="288"/>
    </row>
    <row r="19" spans="1:8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/>
      <c r="H19" s="272"/>
    </row>
    <row r="20" spans="1:8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>SUM(F2:F19)</f>
        <v>53250</v>
      </c>
      <c r="G20" s="265"/>
      <c r="H20" s="265"/>
    </row>
    <row r="21" spans="1:8" x14ac:dyDescent="0.2">
      <c r="A21" s="250" t="s">
        <v>283</v>
      </c>
      <c r="B21" s="259">
        <v>28000</v>
      </c>
      <c r="C21" s="253"/>
      <c r="D21" s="259"/>
      <c r="E21" s="253"/>
    </row>
    <row r="22" spans="1:8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8" ht="13.5" thickBot="1" x14ac:dyDescent="0.25">
      <c r="B23" s="180"/>
      <c r="C23" t="s">
        <v>203</v>
      </c>
    </row>
    <row r="24" spans="1:8" ht="13.5" thickBot="1" x14ac:dyDescent="0.25">
      <c r="B24" s="234"/>
      <c r="C24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headerFooter>
    <oddHeader>&amp;L&amp;"Arial,Tučné"&amp;14Návrh IK+FV+ RO z 12.2.2024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53F6-2191-40EC-8604-0E0E187BBEF0}">
  <dimension ref="A1:K24"/>
  <sheetViews>
    <sheetView workbookViewId="0">
      <selection activeCell="A16" sqref="A16"/>
    </sheetView>
  </sheetViews>
  <sheetFormatPr defaultRowHeight="12.75" x14ac:dyDescent="0.2"/>
  <cols>
    <col min="1" max="1" width="55.5703125" customWidth="1"/>
    <col min="6" max="6" width="10.28515625" customWidth="1"/>
  </cols>
  <sheetData>
    <row r="1" spans="1:11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 t="s">
        <v>310</v>
      </c>
      <c r="H1" s="209" t="s">
        <v>308</v>
      </c>
      <c r="I1" s="209" t="s">
        <v>309</v>
      </c>
      <c r="J1" s="247" t="s">
        <v>297</v>
      </c>
      <c r="K1" s="296" t="s">
        <v>307</v>
      </c>
    </row>
    <row r="2" spans="1:11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>
        <v>1500</v>
      </c>
      <c r="H2" s="235">
        <v>68</v>
      </c>
      <c r="I2" s="123">
        <v>3230</v>
      </c>
      <c r="J2" s="266">
        <v>10247</v>
      </c>
      <c r="K2" s="297">
        <v>12534</v>
      </c>
    </row>
    <row r="3" spans="1:11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>
        <v>0</v>
      </c>
      <c r="H3" s="235">
        <v>30</v>
      </c>
      <c r="I3" s="123">
        <v>30</v>
      </c>
      <c r="J3" s="267">
        <v>30</v>
      </c>
      <c r="K3" s="298">
        <v>30</v>
      </c>
    </row>
    <row r="4" spans="1:11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>
        <v>0</v>
      </c>
      <c r="H4" s="237">
        <v>289</v>
      </c>
      <c r="I4" s="123">
        <v>3900</v>
      </c>
      <c r="J4" s="267">
        <v>12427</v>
      </c>
      <c r="K4" s="298">
        <v>13070</v>
      </c>
    </row>
    <row r="5" spans="1:11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>
        <v>0</v>
      </c>
      <c r="H5" s="236">
        <v>0</v>
      </c>
      <c r="I5" s="123">
        <v>52</v>
      </c>
      <c r="J5" s="267">
        <v>52</v>
      </c>
      <c r="K5" s="298">
        <v>52</v>
      </c>
    </row>
    <row r="6" spans="1:11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>
        <v>0</v>
      </c>
      <c r="H6" s="235">
        <v>0</v>
      </c>
      <c r="I6" s="123">
        <v>0</v>
      </c>
      <c r="J6" s="267">
        <v>216</v>
      </c>
      <c r="K6" s="298">
        <v>216</v>
      </c>
    </row>
    <row r="7" spans="1:11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>
        <v>200</v>
      </c>
      <c r="H7" s="235">
        <v>7</v>
      </c>
      <c r="I7" s="123">
        <v>34</v>
      </c>
      <c r="J7" s="267">
        <v>61</v>
      </c>
      <c r="K7" s="298">
        <v>626</v>
      </c>
    </row>
    <row r="8" spans="1:11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>
        <v>0</v>
      </c>
      <c r="H8" s="235">
        <v>0</v>
      </c>
      <c r="I8" s="123">
        <v>0</v>
      </c>
      <c r="J8" s="267">
        <v>0</v>
      </c>
      <c r="K8" s="298">
        <v>0</v>
      </c>
    </row>
    <row r="9" spans="1:11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>
        <v>-2000</v>
      </c>
      <c r="H9" s="235">
        <v>0</v>
      </c>
      <c r="I9" s="123">
        <v>0</v>
      </c>
      <c r="J9" s="268">
        <v>0</v>
      </c>
      <c r="K9" s="299">
        <v>0</v>
      </c>
    </row>
    <row r="10" spans="1:11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>
        <v>0</v>
      </c>
      <c r="H10" s="235">
        <v>0</v>
      </c>
      <c r="I10" s="123">
        <v>0</v>
      </c>
      <c r="J10" s="267">
        <v>0</v>
      </c>
      <c r="K10" s="298">
        <v>0</v>
      </c>
    </row>
    <row r="11" spans="1:11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>
        <v>0</v>
      </c>
      <c r="H11" s="235">
        <v>220</v>
      </c>
      <c r="I11" s="123">
        <v>401</v>
      </c>
      <c r="J11" s="269">
        <v>401</v>
      </c>
      <c r="K11" s="297">
        <v>401</v>
      </c>
    </row>
    <row r="12" spans="1:11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>
        <v>1100</v>
      </c>
      <c r="H12" s="235">
        <v>0</v>
      </c>
      <c r="I12" s="123">
        <v>36</v>
      </c>
      <c r="J12" s="267">
        <v>6165</v>
      </c>
      <c r="K12" s="298">
        <v>6165</v>
      </c>
    </row>
    <row r="13" spans="1:11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>
        <v>0</v>
      </c>
      <c r="H13" s="235">
        <v>276</v>
      </c>
      <c r="I13" s="123">
        <v>276</v>
      </c>
      <c r="J13" s="270">
        <v>276</v>
      </c>
      <c r="K13" s="298">
        <v>423</v>
      </c>
    </row>
    <row r="14" spans="1:11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>
        <v>0</v>
      </c>
      <c r="H14" s="235">
        <v>54</v>
      </c>
      <c r="I14" s="123">
        <v>134</v>
      </c>
      <c r="J14" s="267">
        <v>134</v>
      </c>
      <c r="K14" s="298">
        <v>134</v>
      </c>
    </row>
    <row r="15" spans="1:11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>
        <v>0</v>
      </c>
      <c r="H15" s="235">
        <v>51</v>
      </c>
      <c r="I15" s="123">
        <v>51</v>
      </c>
      <c r="J15" s="270">
        <v>51</v>
      </c>
      <c r="K15" s="298">
        <v>51</v>
      </c>
    </row>
    <row r="16" spans="1:11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>
        <v>0</v>
      </c>
      <c r="H16" s="235">
        <v>0</v>
      </c>
      <c r="I16" s="123">
        <v>0</v>
      </c>
      <c r="J16" s="271">
        <v>0</v>
      </c>
      <c r="K16" s="300">
        <v>1113</v>
      </c>
    </row>
    <row r="17" spans="1:11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>
        <v>0</v>
      </c>
      <c r="H17" s="235">
        <v>0</v>
      </c>
      <c r="I17" s="123">
        <v>98</v>
      </c>
      <c r="J17" s="271">
        <v>108</v>
      </c>
      <c r="K17" s="300">
        <v>856</v>
      </c>
    </row>
    <row r="18" spans="1:11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>
        <v>0</v>
      </c>
      <c r="H18" s="235">
        <v>0</v>
      </c>
      <c r="I18" s="123">
        <v>464</v>
      </c>
      <c r="J18" s="267">
        <v>669</v>
      </c>
      <c r="K18" s="298">
        <v>669</v>
      </c>
    </row>
    <row r="19" spans="1:11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>
        <v>-200</v>
      </c>
      <c r="H19" s="235">
        <v>0</v>
      </c>
      <c r="I19" s="123">
        <v>0</v>
      </c>
      <c r="J19" s="272">
        <v>0</v>
      </c>
      <c r="K19" s="300">
        <v>0</v>
      </c>
    </row>
    <row r="20" spans="1:11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 t="shared" ref="F20:K20" si="0">SUM(F2:F19)</f>
        <v>53250</v>
      </c>
      <c r="G20" s="265">
        <f t="shared" si="0"/>
        <v>600</v>
      </c>
      <c r="H20" s="265">
        <f t="shared" si="0"/>
        <v>995</v>
      </c>
      <c r="I20" s="265">
        <f t="shared" si="0"/>
        <v>8706</v>
      </c>
      <c r="J20" s="265">
        <f t="shared" si="0"/>
        <v>30837</v>
      </c>
      <c r="K20" s="265">
        <f t="shared" si="0"/>
        <v>36340</v>
      </c>
    </row>
    <row r="21" spans="1:11" x14ac:dyDescent="0.2">
      <c r="A21" s="250" t="s">
        <v>283</v>
      </c>
      <c r="B21" s="259">
        <v>28000</v>
      </c>
      <c r="C21" s="253"/>
      <c r="D21" s="259"/>
      <c r="E21" s="253"/>
    </row>
    <row r="22" spans="1:11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11" ht="13.5" thickBot="1" x14ac:dyDescent="0.25">
      <c r="B23" s="180"/>
      <c r="C23" t="s">
        <v>203</v>
      </c>
    </row>
    <row r="24" spans="1:11" ht="13.5" thickBot="1" x14ac:dyDescent="0.25">
      <c r="B24" s="234"/>
      <c r="C24" t="s">
        <v>204</v>
      </c>
    </row>
  </sheetData>
  <pageMargins left="0.7" right="0.7" top="0.78740157499999996" bottom="0.78740157499999996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379C-B1EB-453B-AE16-AFA3713E192E}">
  <dimension ref="A1:L21"/>
  <sheetViews>
    <sheetView workbookViewId="0">
      <selection sqref="A1:F21"/>
    </sheetView>
  </sheetViews>
  <sheetFormatPr defaultRowHeight="12.75" x14ac:dyDescent="0.2"/>
  <cols>
    <col min="1" max="1" width="59.7109375" customWidth="1"/>
    <col min="2" max="4" width="15.7109375" customWidth="1"/>
    <col min="5" max="5" width="12" customWidth="1"/>
    <col min="6" max="6" width="11.42578125" customWidth="1"/>
  </cols>
  <sheetData>
    <row r="1" spans="1:12" ht="38.25" customHeight="1" thickBot="1" x14ac:dyDescent="0.3">
      <c r="A1" s="334" t="s">
        <v>312</v>
      </c>
      <c r="B1" s="63" t="s">
        <v>81</v>
      </c>
      <c r="C1" s="63" t="s">
        <v>173</v>
      </c>
      <c r="D1" s="63" t="s">
        <v>313</v>
      </c>
      <c r="E1" s="47" t="s">
        <v>174</v>
      </c>
      <c r="F1" s="301" t="s">
        <v>270</v>
      </c>
    </row>
    <row r="2" spans="1:12" ht="18" customHeigh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03"/>
      <c r="F2" s="266">
        <v>6800</v>
      </c>
      <c r="G2" s="290"/>
      <c r="H2" s="290"/>
      <c r="I2" s="290"/>
      <c r="J2" s="290"/>
      <c r="K2" s="290"/>
      <c r="L2" s="290"/>
    </row>
    <row r="3" spans="1:12" ht="18" customHeight="1" x14ac:dyDescent="0.2">
      <c r="A3" s="298" t="s">
        <v>302</v>
      </c>
      <c r="B3" s="298">
        <v>1000</v>
      </c>
      <c r="C3" s="316" t="s">
        <v>303</v>
      </c>
      <c r="D3" s="298"/>
      <c r="E3" s="304"/>
      <c r="F3" s="298">
        <v>0</v>
      </c>
      <c r="G3" s="290"/>
      <c r="H3" s="291"/>
      <c r="I3" s="291"/>
      <c r="J3" s="291"/>
      <c r="K3" s="291"/>
      <c r="L3" s="290"/>
    </row>
    <row r="4" spans="1:12" ht="18" customHeight="1" x14ac:dyDescent="0.2">
      <c r="A4" s="298" t="s">
        <v>275</v>
      </c>
      <c r="B4" s="327">
        <v>800</v>
      </c>
      <c r="C4" s="298" t="s">
        <v>94</v>
      </c>
      <c r="D4" s="327"/>
      <c r="E4" s="305"/>
      <c r="F4" s="288">
        <v>800</v>
      </c>
    </row>
    <row r="5" spans="1:12" s="290" customFormat="1" ht="18" customHeight="1" x14ac:dyDescent="0.2">
      <c r="A5" s="298" t="s">
        <v>299</v>
      </c>
      <c r="B5" s="327">
        <v>1500</v>
      </c>
      <c r="C5" s="317" t="s">
        <v>300</v>
      </c>
      <c r="D5" s="327"/>
      <c r="E5" s="306"/>
      <c r="F5" s="292">
        <v>1500</v>
      </c>
    </row>
    <row r="6" spans="1:12" ht="18" customHeight="1" x14ac:dyDescent="0.2">
      <c r="A6" s="317" t="s">
        <v>288</v>
      </c>
      <c r="B6" s="327">
        <v>500</v>
      </c>
      <c r="C6" s="298"/>
      <c r="D6" s="327"/>
      <c r="E6" s="307"/>
      <c r="F6" s="288">
        <v>500</v>
      </c>
    </row>
    <row r="7" spans="1:12" ht="18" customHeight="1" x14ac:dyDescent="0.2">
      <c r="A7" s="298" t="s">
        <v>277</v>
      </c>
      <c r="B7" s="327">
        <v>750</v>
      </c>
      <c r="C7" s="316"/>
      <c r="D7" s="327"/>
      <c r="E7" s="307"/>
      <c r="F7" s="288">
        <v>750</v>
      </c>
    </row>
    <row r="8" spans="1:12" ht="18" customHeigh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308"/>
      <c r="F8" s="288">
        <v>2000</v>
      </c>
    </row>
    <row r="9" spans="1:12" ht="18" customHeight="1" x14ac:dyDescent="0.2">
      <c r="A9" s="335" t="s">
        <v>242</v>
      </c>
      <c r="B9" s="329">
        <v>400</v>
      </c>
      <c r="C9" s="319"/>
      <c r="D9" s="329"/>
      <c r="E9" s="309"/>
      <c r="F9" s="288">
        <v>400</v>
      </c>
    </row>
    <row r="10" spans="1:12" ht="18" customHeight="1" x14ac:dyDescent="0.2">
      <c r="A10" s="320" t="s">
        <v>295</v>
      </c>
      <c r="B10" s="330">
        <v>1000</v>
      </c>
      <c r="C10" s="320" t="s">
        <v>291</v>
      </c>
      <c r="D10" s="330"/>
      <c r="E10" s="310"/>
      <c r="F10" s="293">
        <v>1000</v>
      </c>
    </row>
    <row r="11" spans="1:12" ht="18" customHeigh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307"/>
      <c r="F11" s="288">
        <v>500</v>
      </c>
    </row>
    <row r="12" spans="1:12" ht="18" customHeight="1" x14ac:dyDescent="0.2">
      <c r="A12" s="336" t="s">
        <v>282</v>
      </c>
      <c r="B12" s="331">
        <v>750</v>
      </c>
      <c r="C12" s="321"/>
      <c r="D12" s="331"/>
      <c r="E12" s="311"/>
      <c r="F12" s="294">
        <v>750</v>
      </c>
    </row>
    <row r="13" spans="1:12" s="290" customFormat="1" ht="18" customHeight="1" x14ac:dyDescent="0.2">
      <c r="A13" s="335" t="s">
        <v>301</v>
      </c>
      <c r="B13" s="329">
        <v>300</v>
      </c>
      <c r="C13" s="319"/>
      <c r="D13" s="329"/>
      <c r="E13" s="309"/>
      <c r="F13" s="292">
        <v>300</v>
      </c>
    </row>
    <row r="14" spans="1:12" ht="18" customHeight="1" x14ac:dyDescent="0.2">
      <c r="A14" s="322" t="s">
        <v>311</v>
      </c>
      <c r="B14" s="327">
        <v>2000</v>
      </c>
      <c r="C14" s="322" t="s">
        <v>304</v>
      </c>
      <c r="D14" s="327"/>
      <c r="E14" s="311"/>
      <c r="F14" s="289">
        <v>2000</v>
      </c>
    </row>
    <row r="15" spans="1:12" ht="18" customHeigh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309"/>
      <c r="F15" s="288">
        <v>1700</v>
      </c>
    </row>
    <row r="16" spans="1:12" ht="18" customHeight="1" x14ac:dyDescent="0.2">
      <c r="A16" s="322" t="s">
        <v>285</v>
      </c>
      <c r="B16" s="327">
        <v>2000</v>
      </c>
      <c r="C16" s="322" t="s">
        <v>279</v>
      </c>
      <c r="D16" s="327"/>
      <c r="E16" s="311"/>
      <c r="F16" s="289">
        <v>2000</v>
      </c>
    </row>
    <row r="17" spans="1:6" ht="18" customHeight="1" x14ac:dyDescent="0.2">
      <c r="A17" s="323" t="s">
        <v>286</v>
      </c>
      <c r="B17" s="332">
        <v>750</v>
      </c>
      <c r="C17" s="323"/>
      <c r="D17" s="332"/>
      <c r="E17" s="311"/>
      <c r="F17" s="295">
        <v>750</v>
      </c>
    </row>
    <row r="18" spans="1:6" ht="18" customHeight="1" x14ac:dyDescent="0.2">
      <c r="A18" s="323" t="s">
        <v>305</v>
      </c>
      <c r="B18" s="332">
        <v>650</v>
      </c>
      <c r="C18" s="323"/>
      <c r="D18" s="332"/>
      <c r="E18" s="312"/>
      <c r="F18" s="295">
        <v>650</v>
      </c>
    </row>
    <row r="19" spans="1:6" ht="18" customHeight="1" x14ac:dyDescent="0.2">
      <c r="A19" s="323" t="s">
        <v>306</v>
      </c>
      <c r="B19" s="332">
        <v>500</v>
      </c>
      <c r="C19" s="323"/>
      <c r="D19" s="332"/>
      <c r="E19" s="312"/>
      <c r="F19" s="295">
        <v>500</v>
      </c>
    </row>
    <row r="20" spans="1:6" ht="18" customHeight="1" thickBot="1" x14ac:dyDescent="0.25">
      <c r="A20" s="324" t="s">
        <v>227</v>
      </c>
      <c r="B20" s="333">
        <v>400</v>
      </c>
      <c r="C20" s="324"/>
      <c r="D20" s="333"/>
      <c r="E20" s="313">
        <v>100</v>
      </c>
      <c r="F20" s="272">
        <v>400</v>
      </c>
    </row>
    <row r="21" spans="1:6" ht="18" customHeight="1" thickBot="1" x14ac:dyDescent="0.25">
      <c r="A21" s="337" t="s">
        <v>2</v>
      </c>
      <c r="B21" s="325">
        <f>SUM(B2:B20)</f>
        <v>24300</v>
      </c>
      <c r="C21" s="325"/>
      <c r="D21" s="325">
        <f>SUM(D2:D20)</f>
        <v>3967</v>
      </c>
      <c r="E21" s="314"/>
      <c r="F21" s="302">
        <f>SUM(F2:F20)</f>
        <v>23300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4B58-EB0A-4228-8C42-E5F443A706DB}">
  <dimension ref="A1:H22"/>
  <sheetViews>
    <sheetView tabSelected="1" zoomScale="191" workbookViewId="0">
      <selection activeCell="C22" sqref="C22"/>
    </sheetView>
  </sheetViews>
  <sheetFormatPr defaultRowHeight="12.75" x14ac:dyDescent="0.2"/>
  <cols>
    <col min="1" max="1" width="56.7109375" customWidth="1"/>
    <col min="2" max="2" width="10" customWidth="1"/>
    <col min="3" max="3" width="15.85546875" customWidth="1"/>
    <col min="6" max="7" width="10.42578125" customWidth="1"/>
    <col min="8" max="8" width="10.140625" customWidth="1"/>
  </cols>
  <sheetData>
    <row r="1" spans="1:8" ht="52.5" thickBot="1" x14ac:dyDescent="0.3">
      <c r="A1" s="334" t="s">
        <v>314</v>
      </c>
      <c r="B1" s="63" t="s">
        <v>81</v>
      </c>
      <c r="C1" s="63" t="s">
        <v>173</v>
      </c>
      <c r="D1" s="63" t="s">
        <v>313</v>
      </c>
      <c r="E1" s="47" t="s">
        <v>174</v>
      </c>
      <c r="F1" s="301" t="s">
        <v>270</v>
      </c>
      <c r="G1" s="301" t="s">
        <v>316</v>
      </c>
      <c r="H1" s="301" t="s">
        <v>315</v>
      </c>
    </row>
    <row r="2" spans="1:8" x14ac:dyDescent="0.2">
      <c r="A2" s="315" t="s">
        <v>281</v>
      </c>
      <c r="B2" s="326">
        <v>6800</v>
      </c>
      <c r="C2" s="315" t="s">
        <v>239</v>
      </c>
      <c r="D2" s="326">
        <v>2700</v>
      </c>
      <c r="E2" s="303"/>
      <c r="F2" s="266">
        <v>6800</v>
      </c>
      <c r="G2" s="266">
        <v>4301</v>
      </c>
      <c r="H2" s="266"/>
    </row>
    <row r="3" spans="1:8" x14ac:dyDescent="0.2">
      <c r="A3" s="298" t="s">
        <v>302</v>
      </c>
      <c r="B3" s="298">
        <v>1000</v>
      </c>
      <c r="C3" s="316" t="s">
        <v>303</v>
      </c>
      <c r="D3" s="298">
        <v>400</v>
      </c>
      <c r="E3" s="304"/>
      <c r="F3" s="298">
        <v>0</v>
      </c>
      <c r="G3" s="298">
        <v>0</v>
      </c>
      <c r="H3" s="298"/>
    </row>
    <row r="4" spans="1:8" x14ac:dyDescent="0.2">
      <c r="A4" s="298" t="s">
        <v>275</v>
      </c>
      <c r="B4" s="327">
        <v>800</v>
      </c>
      <c r="C4" s="298" t="s">
        <v>94</v>
      </c>
      <c r="D4" s="327"/>
      <c r="E4" s="305"/>
      <c r="F4" s="288">
        <v>800</v>
      </c>
      <c r="G4" s="288">
        <v>91</v>
      </c>
      <c r="H4" s="288"/>
    </row>
    <row r="5" spans="1:8" x14ac:dyDescent="0.2">
      <c r="A5" s="298" t="s">
        <v>299</v>
      </c>
      <c r="B5" s="327">
        <v>1500</v>
      </c>
      <c r="C5" s="317" t="s">
        <v>300</v>
      </c>
      <c r="D5" s="327"/>
      <c r="E5" s="306"/>
      <c r="F5" s="292">
        <v>1500</v>
      </c>
      <c r="G5" s="292">
        <v>16</v>
      </c>
      <c r="H5" s="292"/>
    </row>
    <row r="6" spans="1:8" x14ac:dyDescent="0.2">
      <c r="A6" s="317" t="s">
        <v>288</v>
      </c>
      <c r="B6" s="327">
        <v>500</v>
      </c>
      <c r="C6" s="298"/>
      <c r="D6" s="327"/>
      <c r="E6" s="307"/>
      <c r="F6" s="288">
        <v>500</v>
      </c>
      <c r="G6" s="288"/>
      <c r="H6" s="288"/>
    </row>
    <row r="7" spans="1:8" x14ac:dyDescent="0.2">
      <c r="A7" s="298" t="s">
        <v>277</v>
      </c>
      <c r="B7" s="327">
        <v>750</v>
      </c>
      <c r="C7" s="316"/>
      <c r="D7" s="327"/>
      <c r="E7" s="307"/>
      <c r="F7" s="288">
        <v>750</v>
      </c>
      <c r="G7" s="288">
        <v>0</v>
      </c>
      <c r="H7" s="288"/>
    </row>
    <row r="8" spans="1:8" x14ac:dyDescent="0.2">
      <c r="A8" s="298" t="s">
        <v>284</v>
      </c>
      <c r="B8" s="328">
        <v>2000</v>
      </c>
      <c r="C8" s="318" t="s">
        <v>265</v>
      </c>
      <c r="D8" s="328">
        <v>80</v>
      </c>
      <c r="E8" s="308"/>
      <c r="F8" s="288">
        <v>2000</v>
      </c>
      <c r="G8" s="288">
        <v>1221</v>
      </c>
      <c r="H8" s="288"/>
    </row>
    <row r="9" spans="1:8" x14ac:dyDescent="0.2">
      <c r="A9" s="335" t="s">
        <v>242</v>
      </c>
      <c r="B9" s="329">
        <v>400</v>
      </c>
      <c r="C9" s="319"/>
      <c r="D9" s="329"/>
      <c r="E9" s="309"/>
      <c r="F9" s="288">
        <v>400</v>
      </c>
      <c r="G9" s="288">
        <v>0</v>
      </c>
      <c r="H9" s="288"/>
    </row>
    <row r="10" spans="1:8" x14ac:dyDescent="0.2">
      <c r="A10" s="320" t="s">
        <v>295</v>
      </c>
      <c r="B10" s="330">
        <v>1000</v>
      </c>
      <c r="C10" s="320" t="s">
        <v>291</v>
      </c>
      <c r="D10" s="330"/>
      <c r="E10" s="310"/>
      <c r="F10" s="293">
        <v>1000</v>
      </c>
      <c r="G10" s="293">
        <v>0</v>
      </c>
      <c r="H10" s="293"/>
    </row>
    <row r="11" spans="1:8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307"/>
      <c r="F11" s="288">
        <v>500</v>
      </c>
      <c r="G11" s="288">
        <v>132</v>
      </c>
      <c r="H11" s="288"/>
    </row>
    <row r="12" spans="1:8" x14ac:dyDescent="0.2">
      <c r="A12" s="336" t="s">
        <v>282</v>
      </c>
      <c r="B12" s="331">
        <v>750</v>
      </c>
      <c r="C12" s="321"/>
      <c r="D12" s="331"/>
      <c r="E12" s="311"/>
      <c r="F12" s="294">
        <v>750</v>
      </c>
      <c r="G12" s="294">
        <v>593</v>
      </c>
      <c r="H12" s="294"/>
    </row>
    <row r="13" spans="1:8" x14ac:dyDescent="0.2">
      <c r="A13" s="335" t="s">
        <v>301</v>
      </c>
      <c r="B13" s="329">
        <v>300</v>
      </c>
      <c r="C13" s="319"/>
      <c r="D13" s="329"/>
      <c r="E13" s="309"/>
      <c r="F13" s="292">
        <v>300</v>
      </c>
      <c r="G13" s="292">
        <v>0</v>
      </c>
      <c r="H13" s="292"/>
    </row>
    <row r="14" spans="1:8" x14ac:dyDescent="0.2">
      <c r="A14" s="322" t="s">
        <v>311</v>
      </c>
      <c r="B14" s="327">
        <v>2000</v>
      </c>
      <c r="C14" s="322" t="s">
        <v>304</v>
      </c>
      <c r="D14" s="327"/>
      <c r="E14" s="311"/>
      <c r="F14" s="289">
        <v>2000</v>
      </c>
      <c r="G14" s="289">
        <v>45</v>
      </c>
      <c r="H14" s="289"/>
    </row>
    <row r="15" spans="1:8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309"/>
      <c r="F15" s="288">
        <v>1700</v>
      </c>
      <c r="G15" s="288">
        <v>0</v>
      </c>
      <c r="H15" s="288"/>
    </row>
    <row r="16" spans="1:8" x14ac:dyDescent="0.2">
      <c r="A16" s="322" t="s">
        <v>285</v>
      </c>
      <c r="B16" s="327">
        <v>2000</v>
      </c>
      <c r="C16" s="322" t="s">
        <v>279</v>
      </c>
      <c r="D16" s="327"/>
      <c r="E16" s="311"/>
      <c r="F16" s="289">
        <v>2000</v>
      </c>
      <c r="G16" s="289">
        <v>26</v>
      </c>
      <c r="H16" s="289"/>
    </row>
    <row r="17" spans="1:8" x14ac:dyDescent="0.2">
      <c r="A17" s="323" t="s">
        <v>286</v>
      </c>
      <c r="B17" s="332">
        <v>750</v>
      </c>
      <c r="C17" s="323"/>
      <c r="D17" s="332"/>
      <c r="E17" s="311"/>
      <c r="F17" s="295">
        <v>750</v>
      </c>
      <c r="G17" s="295">
        <v>98</v>
      </c>
      <c r="H17" s="295"/>
    </row>
    <row r="18" spans="1:8" x14ac:dyDescent="0.2">
      <c r="A18" s="323" t="s">
        <v>305</v>
      </c>
      <c r="B18" s="332">
        <v>1300</v>
      </c>
      <c r="C18" s="323"/>
      <c r="D18" s="332"/>
      <c r="E18" s="312"/>
      <c r="F18" s="295">
        <v>650</v>
      </c>
      <c r="G18" s="295">
        <v>0</v>
      </c>
      <c r="H18" s="295">
        <v>1300</v>
      </c>
    </row>
    <row r="19" spans="1:8" x14ac:dyDescent="0.2">
      <c r="A19" s="323" t="s">
        <v>306</v>
      </c>
      <c r="B19" s="332">
        <v>500</v>
      </c>
      <c r="C19" s="323"/>
      <c r="D19" s="332"/>
      <c r="E19" s="312"/>
      <c r="F19" s="295">
        <v>500</v>
      </c>
      <c r="G19" s="295">
        <v>0</v>
      </c>
      <c r="H19" s="295"/>
    </row>
    <row r="20" spans="1:8" ht="13.5" thickBot="1" x14ac:dyDescent="0.25">
      <c r="A20" s="324" t="s">
        <v>227</v>
      </c>
      <c r="B20" s="333">
        <v>400</v>
      </c>
      <c r="C20" s="324"/>
      <c r="D20" s="333"/>
      <c r="E20" s="313">
        <v>100</v>
      </c>
      <c r="F20" s="272">
        <v>400</v>
      </c>
      <c r="G20" s="272">
        <v>0</v>
      </c>
      <c r="H20" s="272"/>
    </row>
    <row r="21" spans="1:8" ht="13.5" thickBot="1" x14ac:dyDescent="0.25">
      <c r="A21" s="338" t="s">
        <v>317</v>
      </c>
      <c r="B21" s="339">
        <v>1500</v>
      </c>
      <c r="C21" s="338"/>
      <c r="D21" s="339"/>
      <c r="E21" s="340"/>
      <c r="F21" s="341"/>
      <c r="G21" s="341"/>
      <c r="H21" s="341">
        <v>1500</v>
      </c>
    </row>
    <row r="22" spans="1:8" ht="13.5" thickBot="1" x14ac:dyDescent="0.25">
      <c r="A22" s="337" t="s">
        <v>2</v>
      </c>
      <c r="B22" s="325">
        <f>SUM(B2:B21)</f>
        <v>26450</v>
      </c>
      <c r="C22" s="325"/>
      <c r="D22" s="325">
        <f>SUM(D2:D20)</f>
        <v>4367</v>
      </c>
      <c r="E22" s="314"/>
      <c r="F22" s="302">
        <f>SUM(F2:F20)</f>
        <v>23300</v>
      </c>
      <c r="G22" s="302"/>
      <c r="H22" s="302">
        <f>SUM(H2:H21)+F22</f>
        <v>26100</v>
      </c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20</vt:i4>
      </vt:variant>
    </vt:vector>
  </HeadingPairs>
  <TitlesOfParts>
    <vt:vector size="20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  <vt:lpstr>Návrh 2024</vt:lpstr>
      <vt:lpstr>Čerpání 2024</vt:lpstr>
      <vt:lpstr>Návrh 2025</vt:lpstr>
      <vt:lpstr>Čerpání 2025</vt:lpstr>
    </vt:vector>
  </TitlesOfParts>
  <Company>Obec Hodslavice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starosta@hodslavice.cz</cp:lastModifiedBy>
  <cp:lastPrinted>2025-01-31T11:37:32Z</cp:lastPrinted>
  <dcterms:created xsi:type="dcterms:W3CDTF">2015-01-15T11:34:48Z</dcterms:created>
  <dcterms:modified xsi:type="dcterms:W3CDTF">2025-05-15T11:44:11Z</dcterms:modified>
</cp:coreProperties>
</file>